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-15" windowWidth="18420" windowHeight="10170"/>
  </bookViews>
  <sheets>
    <sheet name="2024" sheetId="1" r:id="rId1"/>
  </sheets>
  <calcPr calcId="145621"/>
</workbook>
</file>

<file path=xl/calcChain.xml><?xml version="1.0" encoding="utf-8"?>
<calcChain xmlns="http://schemas.openxmlformats.org/spreadsheetml/2006/main">
  <c r="G60" i="1" l="1"/>
  <c r="G58" i="1"/>
  <c r="G54" i="1"/>
  <c r="G50" i="1"/>
  <c r="G45" i="1"/>
  <c r="G43" i="1"/>
  <c r="G36" i="1"/>
  <c r="G32" i="1"/>
  <c r="G27" i="1"/>
  <c r="G19" i="1"/>
  <c r="G15" i="1"/>
  <c r="G7" i="1"/>
  <c r="K9" i="1" l="1"/>
  <c r="K11" i="1"/>
  <c r="K13" i="1"/>
  <c r="K15" i="1"/>
  <c r="K17" i="1"/>
  <c r="K21" i="1"/>
  <c r="K23" i="1"/>
  <c r="K25" i="1"/>
  <c r="K29" i="1"/>
  <c r="K31" i="1"/>
  <c r="K33" i="1"/>
  <c r="K35" i="1"/>
  <c r="K37" i="1"/>
  <c r="K39" i="1"/>
  <c r="K41" i="1"/>
  <c r="K47" i="1"/>
  <c r="K49" i="1"/>
  <c r="K51" i="1"/>
  <c r="K53" i="1"/>
  <c r="K55" i="1"/>
  <c r="K57" i="1"/>
  <c r="K59" i="1"/>
  <c r="L8" i="1"/>
  <c r="L9" i="1"/>
  <c r="L10" i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4" i="1"/>
  <c r="L55" i="1"/>
  <c r="L56" i="1"/>
  <c r="L57" i="1"/>
  <c r="L58" i="1"/>
  <c r="L59" i="1"/>
  <c r="L60" i="1"/>
  <c r="L7" i="1"/>
  <c r="J8" i="1"/>
  <c r="K8" i="1" s="1"/>
  <c r="J9" i="1"/>
  <c r="J10" i="1"/>
  <c r="K10" i="1" s="1"/>
  <c r="J11" i="1"/>
  <c r="J12" i="1"/>
  <c r="K12" i="1" s="1"/>
  <c r="J13" i="1"/>
  <c r="J14" i="1"/>
  <c r="K14" i="1" s="1"/>
  <c r="J15" i="1"/>
  <c r="J16" i="1"/>
  <c r="K16" i="1" s="1"/>
  <c r="J17" i="1"/>
  <c r="J18" i="1"/>
  <c r="K18" i="1" s="1"/>
  <c r="J19" i="1"/>
  <c r="K19" i="1" s="1"/>
  <c r="J20" i="1"/>
  <c r="K20" i="1" s="1"/>
  <c r="J21" i="1"/>
  <c r="J22" i="1"/>
  <c r="K22" i="1" s="1"/>
  <c r="J23" i="1"/>
  <c r="J24" i="1"/>
  <c r="K24" i="1" s="1"/>
  <c r="J25" i="1"/>
  <c r="J26" i="1"/>
  <c r="K26" i="1" s="1"/>
  <c r="J27" i="1"/>
  <c r="K27" i="1" s="1"/>
  <c r="J28" i="1"/>
  <c r="K28" i="1" s="1"/>
  <c r="J29" i="1"/>
  <c r="J30" i="1"/>
  <c r="K30" i="1" s="1"/>
  <c r="J31" i="1"/>
  <c r="J32" i="1"/>
  <c r="K32" i="1" s="1"/>
  <c r="J33" i="1"/>
  <c r="J34" i="1"/>
  <c r="K34" i="1" s="1"/>
  <c r="J35" i="1"/>
  <c r="J36" i="1"/>
  <c r="K36" i="1" s="1"/>
  <c r="J37" i="1"/>
  <c r="J38" i="1"/>
  <c r="K38" i="1" s="1"/>
  <c r="J39" i="1"/>
  <c r="J40" i="1"/>
  <c r="K40" i="1" s="1"/>
  <c r="J41" i="1"/>
  <c r="J42" i="1"/>
  <c r="K42" i="1" s="1"/>
  <c r="J43" i="1"/>
  <c r="K43" i="1" s="1"/>
  <c r="J44" i="1"/>
  <c r="K44" i="1" s="1"/>
  <c r="J45" i="1"/>
  <c r="K45" i="1" s="1"/>
  <c r="J46" i="1"/>
  <c r="K46" i="1" s="1"/>
  <c r="J47" i="1"/>
  <c r="J48" i="1"/>
  <c r="K48" i="1" s="1"/>
  <c r="J49" i="1"/>
  <c r="J50" i="1"/>
  <c r="K50" i="1" s="1"/>
  <c r="J51" i="1"/>
  <c r="J52" i="1"/>
  <c r="K52" i="1" s="1"/>
  <c r="J53" i="1"/>
  <c r="J54" i="1"/>
  <c r="K54" i="1" s="1"/>
  <c r="J55" i="1"/>
  <c r="J56" i="1"/>
  <c r="K56" i="1" s="1"/>
  <c r="J57" i="1"/>
  <c r="J58" i="1"/>
  <c r="K58" i="1" s="1"/>
  <c r="J59" i="1"/>
  <c r="J60" i="1"/>
  <c r="K60" i="1" s="1"/>
  <c r="J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E60" i="1"/>
  <c r="F60" i="1"/>
  <c r="H60" i="1"/>
  <c r="E58" i="1"/>
  <c r="F58" i="1"/>
  <c r="E54" i="1"/>
  <c r="F54" i="1"/>
  <c r="E50" i="1"/>
  <c r="F50" i="1"/>
  <c r="E45" i="1"/>
  <c r="F45" i="1"/>
  <c r="H45" i="1"/>
  <c r="E43" i="1"/>
  <c r="F43" i="1"/>
  <c r="E36" i="1"/>
  <c r="F36" i="1"/>
  <c r="E32" i="1"/>
  <c r="F32" i="1"/>
  <c r="E27" i="1"/>
  <c r="F27" i="1"/>
  <c r="E19" i="1"/>
  <c r="F19" i="1"/>
  <c r="E15" i="1"/>
  <c r="F15" i="1"/>
  <c r="H7" i="1"/>
  <c r="H8" i="1"/>
  <c r="H15" i="1"/>
  <c r="I7" i="1"/>
  <c r="K7" i="1"/>
  <c r="E7" i="1"/>
  <c r="F7" i="1"/>
  <c r="H57" i="1"/>
  <c r="H55" i="1"/>
  <c r="H50" i="1"/>
  <c r="H48" i="1"/>
  <c r="H46" i="1"/>
  <c r="H44" i="1"/>
  <c r="H41" i="1"/>
  <c r="H34" i="1"/>
  <c r="H33" i="1"/>
  <c r="H35" i="1"/>
  <c r="H31" i="1"/>
  <c r="H29" i="1"/>
  <c r="H30" i="1"/>
  <c r="H25" i="1"/>
  <c r="H26" i="1"/>
  <c r="H16" i="1"/>
  <c r="H17" i="1"/>
  <c r="H18" i="1"/>
  <c r="H23" i="1"/>
  <c r="H24" i="1"/>
  <c r="H22" i="1"/>
  <c r="H20" i="1"/>
  <c r="H11" i="1"/>
  <c r="H9" i="1"/>
  <c r="H10" i="1"/>
  <c r="H12" i="1"/>
  <c r="H13" i="1"/>
  <c r="H14" i="1"/>
  <c r="H19" i="1"/>
  <c r="H21" i="1"/>
  <c r="H27" i="1"/>
  <c r="H28" i="1"/>
  <c r="H32" i="1"/>
  <c r="H36" i="1"/>
  <c r="H37" i="1"/>
  <c r="H38" i="1"/>
  <c r="H39" i="1"/>
  <c r="H40" i="1"/>
  <c r="H42" i="1"/>
  <c r="H43" i="1"/>
  <c r="H47" i="1"/>
  <c r="H49" i="1"/>
  <c r="H51" i="1"/>
  <c r="H52" i="1"/>
  <c r="H53" i="1"/>
  <c r="H54" i="1"/>
  <c r="H56" i="1"/>
  <c r="H58" i="1"/>
  <c r="H59" i="1"/>
  <c r="E12" i="1"/>
  <c r="E53" i="1"/>
  <c r="C7" i="1"/>
  <c r="C60" i="1" s="1"/>
  <c r="C15" i="1"/>
  <c r="C19" i="1"/>
  <c r="C27" i="1"/>
  <c r="C32" i="1"/>
  <c r="C36" i="1"/>
  <c r="C43" i="1"/>
  <c r="C45" i="1"/>
  <c r="C50" i="1"/>
  <c r="C54" i="1"/>
  <c r="C58" i="1"/>
  <c r="D58" i="1"/>
  <c r="D60" i="1" s="1"/>
  <c r="D54" i="1"/>
  <c r="D50" i="1"/>
  <c r="D45" i="1"/>
  <c r="D43" i="1"/>
  <c r="D36" i="1"/>
  <c r="D32" i="1"/>
  <c r="D27" i="1"/>
  <c r="D15" i="1"/>
  <c r="D19" i="1"/>
  <c r="D7" i="1"/>
  <c r="M7" i="1" l="1"/>
  <c r="M8" i="1" l="1"/>
  <c r="M9" i="1"/>
  <c r="M10" i="1"/>
  <c r="M11" i="1"/>
  <c r="M13" i="1"/>
  <c r="N13" i="1" s="1"/>
  <c r="M14" i="1"/>
  <c r="M15" i="1"/>
  <c r="M16" i="1"/>
  <c r="M17" i="1"/>
  <c r="N17" i="1" s="1"/>
  <c r="M18" i="1"/>
  <c r="M19" i="1"/>
  <c r="N19" i="1" s="1"/>
  <c r="M20" i="1"/>
  <c r="M21" i="1"/>
  <c r="N21" i="1" s="1"/>
  <c r="N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4" i="1"/>
  <c r="M55" i="1"/>
  <c r="M56" i="1"/>
  <c r="M57" i="1"/>
  <c r="M58" i="1"/>
  <c r="M59" i="1"/>
  <c r="M60" i="1"/>
  <c r="N7" i="1"/>
  <c r="E25" i="1"/>
  <c r="E30" i="1"/>
  <c r="E35" i="1"/>
  <c r="E38" i="1"/>
  <c r="E39" i="1"/>
  <c r="E42" i="1"/>
  <c r="E33" i="1"/>
  <c r="E34" i="1"/>
  <c r="E26" i="1"/>
  <c r="E21" i="1"/>
  <c r="E22" i="1"/>
  <c r="E29" i="1"/>
  <c r="E11" i="1"/>
  <c r="E8" i="1"/>
  <c r="E9" i="1"/>
  <c r="E10" i="1"/>
  <c r="E13" i="1"/>
  <c r="E14" i="1"/>
  <c r="E17" i="1"/>
  <c r="E18" i="1"/>
  <c r="E20" i="1"/>
  <c r="E23" i="1"/>
  <c r="E24" i="1"/>
  <c r="E28" i="1"/>
  <c r="E31" i="1"/>
  <c r="E37" i="1"/>
  <c r="E40" i="1"/>
  <c r="E41" i="1"/>
  <c r="E44" i="1"/>
  <c r="E46" i="1"/>
  <c r="E47" i="1"/>
  <c r="E49" i="1"/>
  <c r="E51" i="1"/>
  <c r="E52" i="1"/>
  <c r="E55" i="1"/>
  <c r="E56" i="1"/>
  <c r="E57" i="1"/>
  <c r="E59" i="1"/>
  <c r="N10" i="1" l="1"/>
  <c r="N8" i="1"/>
  <c r="N20" i="1"/>
  <c r="N18" i="1"/>
  <c r="N16" i="1"/>
  <c r="N14" i="1"/>
  <c r="N11" i="1"/>
  <c r="N15" i="1"/>
  <c r="N59" i="1"/>
  <c r="N57" i="1"/>
  <c r="N55" i="1"/>
  <c r="N52" i="1"/>
  <c r="N50" i="1"/>
  <c r="N48" i="1"/>
  <c r="N46" i="1"/>
  <c r="N44" i="1"/>
  <c r="N42" i="1"/>
  <c r="N40" i="1"/>
  <c r="N38" i="1"/>
  <c r="N36" i="1"/>
  <c r="N34" i="1"/>
  <c r="N32" i="1"/>
  <c r="N30" i="1"/>
  <c r="N28" i="1"/>
  <c r="N26" i="1"/>
  <c r="N24" i="1"/>
  <c r="N9" i="1"/>
  <c r="N60" i="1"/>
  <c r="N58" i="1"/>
  <c r="N56" i="1"/>
  <c r="N54" i="1"/>
  <c r="N51" i="1"/>
  <c r="N49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E48" i="1"/>
  <c r="E16" i="1"/>
</calcChain>
</file>

<file path=xl/sharedStrings.xml><?xml version="1.0" encoding="utf-8"?>
<sst xmlns="http://schemas.openxmlformats.org/spreadsheetml/2006/main" count="120" uniqueCount="117">
  <si>
    <t>Наименование</t>
  </si>
  <si>
    <t>РзПр</t>
  </si>
  <si>
    <t>Остаток</t>
  </si>
  <si>
    <t>% исполнения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</si>
  <si>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</si>
  <si>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</si>
  <si>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</si>
  <si>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</si>
  <si>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</si>
  <si>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</si>
  <si>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</si>
  <si>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</si>
  <si>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</si>
  <si>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</si>
  <si>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</si>
  <si>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</si>
  <si>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</si>
  <si>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</si>
  <si>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</si>
  <si>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</si>
  <si>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</si>
  <si>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</si>
  <si>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</si>
  <si>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</si>
  <si>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</si>
  <si>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</si>
  <si>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</si>
  <si>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</si>
  <si>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Общеэкономические вопросы</t>
  </si>
  <si>
    <t>0401</t>
  </si>
  <si>
    <t>Сельское хозяйство и рыболовство</t>
  </si>
  <si>
    <t>0405</t>
  </si>
  <si>
    <t>Водное хозяйство</t>
  </si>
  <si>
    <t>0406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</si>
  <si>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</si>
  <si>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</si>
  <si>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</si>
  <si>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</si>
  <si>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</si>
  <si>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</si>
  <si>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</si>
  <si>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</si>
  <si>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</si>
  <si>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</si>
  <si>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</si>
  <si>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</si>
  <si>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</si>
  <si>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</si>
  <si>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</si>
  <si>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</si>
  <si>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</si>
  <si>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</si>
  <si>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</si>
  <si>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</si>
  <si>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Экологический контроль</t>
  </si>
  <si>
    <t>0601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</si>
  <si>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</si>
  <si>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</si>
  <si>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</si>
  <si>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</si>
  <si>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</si>
  <si>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</si>
  <si>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</si>
  <si>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</si>
  <si>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</si>
  <si>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</si>
  <si>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</si>
  <si>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</si>
  <si>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</si>
  <si>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</si>
  <si>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</si>
  <si>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</si>
  <si>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</si>
  <si>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</si>
  <si>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</si>
  <si>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</si>
  <si>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</si>
  <si>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</si>
  <si>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</si>
  <si>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</si>
  <si>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</si>
  <si>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</si>
  <si>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</si>
  <si>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</si>
  <si>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</si>
  <si>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</si>
  <si>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</si>
  <si>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</si>
  <si>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</si>
  <si>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</si>
  <si>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</si>
  <si>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</si>
  <si>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</si>
  <si>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</si>
  <si>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</si>
  <si>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</si>
  <si>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</si>
  <si>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</si>
  <si>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</si>
  <si>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</si>
  <si>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Другие вопросы в области средств массовой информации</t>
  </si>
  <si>
    <t>1204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</si>
  <si>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</si>
  <si>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</si>
  <si>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</si>
  <si>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</si>
  <si>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Итого:</t>
  </si>
  <si>
    <t>Отклонения</t>
  </si>
  <si>
    <t>(руб)</t>
  </si>
  <si>
    <t>Сведения об исполнении бюджета по расходам в разрезе разделов и подразделов в сравнении с соответствующим периодом прошлого года</t>
  </si>
  <si>
    <t>1103</t>
  </si>
  <si>
    <t>Спорт высших достижений</t>
  </si>
  <si>
    <t>0107</t>
  </si>
  <si>
    <t>Обеспечение проведения выборов и референдумов</t>
  </si>
  <si>
    <t>План на год</t>
  </si>
  <si>
    <t>Исполнено за 1 полугодие</t>
  </si>
  <si>
    <t>за 1 полугодие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</si>
</sst>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Calibri"/>
      <family val="2"/>
      <scheme val="minor"/>
    </font>
    <font>
      <b/>
      <sz val="14"/>
      <color rgb="FF000000"/>
      <name val="Arial"/>
      <family val="2"/>
      <charset val="204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NumberFormat="1" applyFont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0" fontId="3" fillId="0" borderId="0" xfId="0" applyFont="1"/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0" fontId="1" fillId="2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/>
    <xf numFmtId="1" fontId="5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topLeftCell="A28" workbookViewId="0">
      <selection activeCell="A40" sqref="A40"/>
    </sheetView>
  </sheetViews>
  <sheetFormatPr defaultColWidth="8.7109375" defaultRowHeight="11.25" x14ac:dyDescent="0.2"/>
  <cols>
    <col min="1" max="1" width="52.5703125" style="6" customWidth="1"/>
    <col min="2" max="2" width="4.7109375" style="15" customWidth="1"/>
    <col min="3" max="4" width="14" style="6" bestFit="1" customWidth="1"/>
    <col min="5" max="5" width="13.7109375" style="6" bestFit="1" customWidth="1"/>
    <col min="6" max="7" width="13.140625" style="6" bestFit="1" customWidth="1"/>
    <col min="8" max="8" width="13.7109375" style="6" bestFit="1" customWidth="1"/>
    <col min="9" max="10" width="14" style="6" bestFit="1" customWidth="1"/>
    <col min="11" max="11" width="13.140625" style="6" bestFit="1" customWidth="1"/>
    <col min="12" max="14" width="8" style="6" customWidth="1"/>
    <col min="15" max="16384" width="8.7109375" style="6"/>
  </cols>
  <sheetData>
    <row r="1" spans="1:14" ht="18" x14ac:dyDescent="0.25">
      <c r="A1" s="22" t="s">
        <v>109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" x14ac:dyDescent="0.25">
      <c r="A2" s="22" t="s">
        <v>116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3" t="s">
        <v>108</v>
      </c>
    </row>
    <row r="4" spans="1:14" x14ac:dyDescent="0.2">
      <c r="A4" s="23" t="s">
        <v>0</v>
      </c>
      <c r="B4" s="23" t="s">
        <v>1</v>
      </c>
      <c r="C4" s="19" t="s">
        <v>114</v>
      </c>
      <c r="D4" s="20"/>
      <c r="E4" s="21"/>
      <c r="F4" s="19" t="s">
        <v>115</v>
      </c>
      <c r="G4" s="20"/>
      <c r="H4" s="21"/>
      <c r="I4" s="19" t="s">
        <v>2</v>
      </c>
      <c r="J4" s="20"/>
      <c r="K4" s="21"/>
      <c r="L4" s="19" t="s">
        <v>3</v>
      </c>
      <c r="M4" s="20"/>
      <c r="N4" s="21"/>
    </row>
    <row r="5" spans="1:14" ht="22.5" x14ac:dyDescent="0.2">
      <c r="A5" s="24"/>
      <c r="B5" s="24"/>
      <c r="C5" s="1">
        <v>2023</v>
      </c>
      <c r="D5" s="1">
        <v>2024</v>
      </c>
      <c r="E5" s="1" t="s">
        <v>107</v>
      </c>
      <c r="F5" s="1">
        <v>2023</v>
      </c>
      <c r="G5" s="1">
        <v>2024</v>
      </c>
      <c r="H5" s="1" t="s">
        <v>107</v>
      </c>
      <c r="I5" s="1">
        <v>2023</v>
      </c>
      <c r="J5" s="1">
        <v>2024</v>
      </c>
      <c r="K5" s="1" t="s">
        <v>107</v>
      </c>
      <c r="L5" s="1">
        <v>2023</v>
      </c>
      <c r="M5" s="1">
        <v>2024</v>
      </c>
      <c r="N5" s="1" t="s">
        <v>107</v>
      </c>
    </row>
    <row r="6" spans="1:14" x14ac:dyDescent="0.2">
      <c r="A6" s="9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</row>
    <row r="7" spans="1:14" ht="25.5" customHeight="1" x14ac:dyDescent="0.2">
      <c r="A7" s="2" t="s">
        <v>4</v>
      </c>
      <c r="B7" s="17" t="s">
        <v>5</v>
      </c>
      <c r="C7" s="3">
        <f>SUM(C8:C14)</f>
        <v>1777723303.4200001</v>
      </c>
      <c r="D7" s="3">
        <f>SUM(D8:D14)</f>
        <v>1968951244.96</v>
      </c>
      <c r="E7" s="3">
        <f t="shared" ref="E7:G7" si="0">SUM(E8:E14)</f>
        <v>191227941.54000002</v>
      </c>
      <c r="F7" s="3">
        <f t="shared" si="0"/>
        <v>809129940.12</v>
      </c>
      <c r="G7" s="3">
        <f t="shared" si="0"/>
        <v>912500427.44000006</v>
      </c>
      <c r="H7" s="3">
        <f t="shared" ref="H7:H60" si="1">G7-F7</f>
        <v>103370487.32000005</v>
      </c>
      <c r="I7" s="3">
        <f>C7-F7</f>
        <v>968593363.30000007</v>
      </c>
      <c r="J7" s="3">
        <f>D7-G7</f>
        <v>1056450817.52</v>
      </c>
      <c r="K7" s="3">
        <f>J7-I7</f>
        <v>87857454.219999909</v>
      </c>
      <c r="L7" s="3">
        <f>F7/C7*100</f>
        <v>45.514953793055902</v>
      </c>
      <c r="M7" s="3">
        <f>G7/D7*100</f>
        <v>46.344490742254912</v>
      </c>
      <c r="N7" s="3">
        <f>M7-L7</f>
        <v>0.82953694919901011</v>
      </c>
    </row>
    <row r="8" spans="1:14" ht="22.5" x14ac:dyDescent="0.2">
      <c r="A8" s="4" t="s">
        <v>6</v>
      </c>
      <c r="B8" s="18" t="s">
        <v>7</v>
      </c>
      <c r="C8" s="5">
        <v>4232400</v>
      </c>
      <c r="D8" s="5">
        <v>8003688.5099999998</v>
      </c>
      <c r="E8" s="5">
        <f t="shared" ref="E8:E59" si="2">D8-C8</f>
        <v>3771288.51</v>
      </c>
      <c r="F8" s="5">
        <v>3295667</v>
      </c>
      <c r="G8" s="5">
        <v>3647059.36</v>
      </c>
      <c r="H8" s="5">
        <f t="shared" si="1"/>
        <v>351392.35999999987</v>
      </c>
      <c r="I8" s="5">
        <f t="shared" ref="I8:I60" si="3">C8-F8</f>
        <v>936733</v>
      </c>
      <c r="J8" s="5">
        <f t="shared" ref="J8:J60" si="4">D8-G8</f>
        <v>4356629.1500000004</v>
      </c>
      <c r="K8" s="5">
        <f t="shared" ref="K8:K60" si="5">J8-I8</f>
        <v>3419896.1500000004</v>
      </c>
      <c r="L8" s="5">
        <f t="shared" ref="L8:L60" si="6">F8/C8*100</f>
        <v>77.867569227861253</v>
      </c>
      <c r="M8" s="5">
        <f t="shared" ref="M8:M60" si="7">G8/D8*100</f>
        <v>45.567232600859924</v>
      </c>
      <c r="N8" s="5">
        <f t="shared" ref="N8:N60" si="8">M8-L8</f>
        <v>-32.300336627001329</v>
      </c>
    </row>
    <row r="9" spans="1:14" ht="33.75" x14ac:dyDescent="0.2">
      <c r="A9" s="4" t="s">
        <v>8</v>
      </c>
      <c r="B9" s="18" t="s">
        <v>9</v>
      </c>
      <c r="C9" s="5">
        <v>21014862.609999999</v>
      </c>
      <c r="D9" s="5">
        <v>27454302.190000001</v>
      </c>
      <c r="E9" s="5">
        <f t="shared" si="2"/>
        <v>6439439.5800000019</v>
      </c>
      <c r="F9" s="5">
        <v>10063913.539999999</v>
      </c>
      <c r="G9" s="5">
        <v>10861532.369999999</v>
      </c>
      <c r="H9" s="5">
        <f t="shared" si="1"/>
        <v>797618.83000000007</v>
      </c>
      <c r="I9" s="5">
        <f t="shared" si="3"/>
        <v>10950949.07</v>
      </c>
      <c r="J9" s="5">
        <f t="shared" si="4"/>
        <v>16592769.820000002</v>
      </c>
      <c r="K9" s="5">
        <f t="shared" si="5"/>
        <v>5641820.7500000019</v>
      </c>
      <c r="L9" s="5">
        <f t="shared" si="6"/>
        <v>47.889504332096131</v>
      </c>
      <c r="M9" s="5">
        <f t="shared" si="7"/>
        <v>39.562223417050539</v>
      </c>
      <c r="N9" s="5">
        <f t="shared" si="8"/>
        <v>-8.3272809150455913</v>
      </c>
    </row>
    <row r="10" spans="1:14" ht="33.75" x14ac:dyDescent="0.2">
      <c r="A10" s="4" t="s">
        <v>10</v>
      </c>
      <c r="B10" s="18" t="s">
        <v>11</v>
      </c>
      <c r="C10" s="5">
        <v>458111199.48000002</v>
      </c>
      <c r="D10" s="5">
        <v>534249168.19</v>
      </c>
      <c r="E10" s="5">
        <f t="shared" si="2"/>
        <v>76137968.709999979</v>
      </c>
      <c r="F10" s="5">
        <v>238305239.00999999</v>
      </c>
      <c r="G10" s="5">
        <v>266010473.75</v>
      </c>
      <c r="H10" s="5">
        <f t="shared" si="1"/>
        <v>27705234.74000001</v>
      </c>
      <c r="I10" s="5">
        <f t="shared" si="3"/>
        <v>219805960.47000003</v>
      </c>
      <c r="J10" s="5">
        <f t="shared" si="4"/>
        <v>268238694.44</v>
      </c>
      <c r="K10" s="5">
        <f t="shared" si="5"/>
        <v>48432733.969999969</v>
      </c>
      <c r="L10" s="5">
        <f t="shared" si="6"/>
        <v>52.01908167285567</v>
      </c>
      <c r="M10" s="5">
        <f t="shared" si="7"/>
        <v>49.791462409052592</v>
      </c>
      <c r="N10" s="5">
        <f t="shared" si="8"/>
        <v>-2.2276192638030778</v>
      </c>
    </row>
    <row r="11" spans="1:14" ht="22.5" x14ac:dyDescent="0.2">
      <c r="A11" s="4" t="s">
        <v>12</v>
      </c>
      <c r="B11" s="18" t="s">
        <v>13</v>
      </c>
      <c r="C11" s="5">
        <v>69773499.799999997</v>
      </c>
      <c r="D11" s="5">
        <v>79880680.569999993</v>
      </c>
      <c r="E11" s="5">
        <f t="shared" si="2"/>
        <v>10107180.769999996</v>
      </c>
      <c r="F11" s="5">
        <v>37086658.450000003</v>
      </c>
      <c r="G11" s="5">
        <v>41997564.869999997</v>
      </c>
      <c r="H11" s="5">
        <f t="shared" si="1"/>
        <v>4910906.4199999943</v>
      </c>
      <c r="I11" s="5">
        <f t="shared" si="3"/>
        <v>32686841.349999994</v>
      </c>
      <c r="J11" s="5">
        <f t="shared" si="4"/>
        <v>37883115.699999996</v>
      </c>
      <c r="K11" s="5">
        <f t="shared" si="5"/>
        <v>5196274.3500000015</v>
      </c>
      <c r="L11" s="5">
        <f t="shared" si="6"/>
        <v>53.152928484748308</v>
      </c>
      <c r="M11" s="5">
        <f t="shared" si="7"/>
        <v>52.575371880059585</v>
      </c>
      <c r="N11" s="5">
        <f t="shared" si="8"/>
        <v>-0.5775566046887235</v>
      </c>
    </row>
    <row r="12" spans="1:14" x14ac:dyDescent="0.2">
      <c r="A12" s="14" t="s">
        <v>113</v>
      </c>
      <c r="B12" s="16" t="s">
        <v>112</v>
      </c>
      <c r="C12" s="5">
        <v>0</v>
      </c>
      <c r="D12" s="5">
        <v>18000000</v>
      </c>
      <c r="E12" s="5">
        <f t="shared" si="2"/>
        <v>18000000</v>
      </c>
      <c r="F12" s="5">
        <v>0</v>
      </c>
      <c r="G12" s="5">
        <v>18000000</v>
      </c>
      <c r="H12" s="5">
        <f t="shared" si="1"/>
        <v>18000000</v>
      </c>
      <c r="I12" s="5">
        <f t="shared" si="3"/>
        <v>0</v>
      </c>
      <c r="J12" s="5">
        <f t="shared" si="4"/>
        <v>0</v>
      </c>
      <c r="K12" s="5">
        <f t="shared" si="5"/>
        <v>0</v>
      </c>
      <c r="L12" s="5">
        <v>0</v>
      </c>
      <c r="M12" s="5">
        <v>0</v>
      </c>
      <c r="N12" s="5">
        <v>0</v>
      </c>
    </row>
    <row r="13" spans="1:14" x14ac:dyDescent="0.2">
      <c r="A13" s="4" t="s">
        <v>14</v>
      </c>
      <c r="B13" s="18" t="s">
        <v>15</v>
      </c>
      <c r="C13" s="5">
        <v>31000000</v>
      </c>
      <c r="D13" s="5">
        <v>26805550</v>
      </c>
      <c r="E13" s="5">
        <f t="shared" si="2"/>
        <v>-4194450</v>
      </c>
      <c r="F13" s="5">
        <v>0</v>
      </c>
      <c r="G13" s="5">
        <v>0</v>
      </c>
      <c r="H13" s="5">
        <f t="shared" si="1"/>
        <v>0</v>
      </c>
      <c r="I13" s="5">
        <f t="shared" si="3"/>
        <v>31000000</v>
      </c>
      <c r="J13" s="5">
        <f t="shared" si="4"/>
        <v>26805550</v>
      </c>
      <c r="K13" s="5">
        <f t="shared" si="5"/>
        <v>-4194450</v>
      </c>
      <c r="L13" s="5">
        <f t="shared" si="6"/>
        <v>0</v>
      </c>
      <c r="M13" s="5">
        <f t="shared" si="7"/>
        <v>0</v>
      </c>
      <c r="N13" s="5">
        <f t="shared" si="8"/>
        <v>0</v>
      </c>
    </row>
    <row r="14" spans="1:14" x14ac:dyDescent="0.2">
      <c r="A14" s="4" t="s">
        <v>16</v>
      </c>
      <c r="B14" s="18" t="s">
        <v>17</v>
      </c>
      <c r="C14" s="5">
        <v>1193591341.53</v>
      </c>
      <c r="D14" s="5">
        <v>1274557855.5</v>
      </c>
      <c r="E14" s="5">
        <f t="shared" si="2"/>
        <v>80966513.970000029</v>
      </c>
      <c r="F14" s="5">
        <v>520378462.12</v>
      </c>
      <c r="G14" s="5">
        <v>571983797.09000003</v>
      </c>
      <c r="H14" s="5">
        <f t="shared" si="1"/>
        <v>51605334.970000029</v>
      </c>
      <c r="I14" s="5">
        <f t="shared" si="3"/>
        <v>673212879.40999997</v>
      </c>
      <c r="J14" s="5">
        <f t="shared" si="4"/>
        <v>702574058.40999997</v>
      </c>
      <c r="K14" s="5">
        <f t="shared" si="5"/>
        <v>29361179</v>
      </c>
      <c r="L14" s="5">
        <f t="shared" si="6"/>
        <v>43.597707524667115</v>
      </c>
      <c r="M14" s="5">
        <f t="shared" si="7"/>
        <v>44.877036740369455</v>
      </c>
      <c r="N14" s="5">
        <f t="shared" si="8"/>
        <v>1.2793292157023402</v>
      </c>
    </row>
    <row r="15" spans="1:14" ht="25.5" customHeight="1" x14ac:dyDescent="0.2">
      <c r="A15" s="2" t="s">
        <v>18</v>
      </c>
      <c r="B15" s="17" t="s">
        <v>19</v>
      </c>
      <c r="C15" s="3">
        <f>SUM(C16:C18)</f>
        <v>189430900</v>
      </c>
      <c r="D15" s="3">
        <f>SUM(D16:D18)</f>
        <v>182135775.40000001</v>
      </c>
      <c r="E15" s="3">
        <f t="shared" ref="E15:G15" si="9">SUM(E16:E18)</f>
        <v>-7295124.599999994</v>
      </c>
      <c r="F15" s="3">
        <f t="shared" si="9"/>
        <v>46577212.829999998</v>
      </c>
      <c r="G15" s="3">
        <f t="shared" si="9"/>
        <v>66423958.57</v>
      </c>
      <c r="H15" s="3">
        <f t="shared" si="1"/>
        <v>19846745.740000002</v>
      </c>
      <c r="I15" s="3">
        <f t="shared" si="3"/>
        <v>142853687.17000002</v>
      </c>
      <c r="J15" s="3">
        <f t="shared" si="4"/>
        <v>115711816.83000001</v>
      </c>
      <c r="K15" s="3">
        <f t="shared" si="5"/>
        <v>-27141870.340000004</v>
      </c>
      <c r="L15" s="3">
        <f t="shared" si="6"/>
        <v>24.58796998272193</v>
      </c>
      <c r="M15" s="3">
        <f t="shared" si="7"/>
        <v>36.469473624345412</v>
      </c>
      <c r="N15" s="3">
        <f t="shared" si="8"/>
        <v>11.881503641623482</v>
      </c>
    </row>
    <row r="16" spans="1:14" x14ac:dyDescent="0.2">
      <c r="A16" s="4" t="s">
        <v>20</v>
      </c>
      <c r="B16" s="18" t="s">
        <v>21</v>
      </c>
      <c r="C16" s="5">
        <v>1000000</v>
      </c>
      <c r="D16" s="5">
        <v>1400000</v>
      </c>
      <c r="E16" s="5">
        <f t="shared" si="2"/>
        <v>400000</v>
      </c>
      <c r="F16" s="5">
        <v>0</v>
      </c>
      <c r="G16" s="5">
        <v>0</v>
      </c>
      <c r="H16" s="5">
        <f t="shared" si="1"/>
        <v>0</v>
      </c>
      <c r="I16" s="5">
        <f t="shared" si="3"/>
        <v>1000000</v>
      </c>
      <c r="J16" s="5">
        <f t="shared" si="4"/>
        <v>1400000</v>
      </c>
      <c r="K16" s="5">
        <f t="shared" si="5"/>
        <v>400000</v>
      </c>
      <c r="L16" s="5">
        <f t="shared" si="6"/>
        <v>0</v>
      </c>
      <c r="M16" s="5">
        <f t="shared" si="7"/>
        <v>0</v>
      </c>
      <c r="N16" s="5">
        <f t="shared" si="8"/>
        <v>0</v>
      </c>
    </row>
    <row r="17" spans="1:14" ht="22.5" x14ac:dyDescent="0.2">
      <c r="A17" s="4" t="s">
        <v>22</v>
      </c>
      <c r="B17" s="18" t="s">
        <v>23</v>
      </c>
      <c r="C17" s="5">
        <v>104981600</v>
      </c>
      <c r="D17" s="5">
        <v>86406375.400000006</v>
      </c>
      <c r="E17" s="5">
        <f t="shared" si="2"/>
        <v>-18575224.599999994</v>
      </c>
      <c r="F17" s="5">
        <v>27466827.93</v>
      </c>
      <c r="G17" s="5">
        <v>29851054.280000001</v>
      </c>
      <c r="H17" s="5">
        <f t="shared" si="1"/>
        <v>2384226.3500000015</v>
      </c>
      <c r="I17" s="5">
        <f t="shared" si="3"/>
        <v>77514772.069999993</v>
      </c>
      <c r="J17" s="5">
        <f t="shared" si="4"/>
        <v>56555321.120000005</v>
      </c>
      <c r="K17" s="5">
        <f t="shared" si="5"/>
        <v>-20959450.949999988</v>
      </c>
      <c r="L17" s="5">
        <f t="shared" si="6"/>
        <v>26.163468579255795</v>
      </c>
      <c r="M17" s="5">
        <f t="shared" si="7"/>
        <v>34.547282121036638</v>
      </c>
      <c r="N17" s="5">
        <f t="shared" si="8"/>
        <v>8.3838135417808424</v>
      </c>
    </row>
    <row r="18" spans="1:14" ht="22.5" x14ac:dyDescent="0.2">
      <c r="A18" s="4" t="s">
        <v>24</v>
      </c>
      <c r="B18" s="18" t="s">
        <v>25</v>
      </c>
      <c r="C18" s="5">
        <v>83449300</v>
      </c>
      <c r="D18" s="5">
        <v>94329400</v>
      </c>
      <c r="E18" s="5">
        <f t="shared" si="2"/>
        <v>10880100</v>
      </c>
      <c r="F18" s="5">
        <v>19110384.899999999</v>
      </c>
      <c r="G18" s="5">
        <v>36572904.289999999</v>
      </c>
      <c r="H18" s="5">
        <f t="shared" si="1"/>
        <v>17462519.390000001</v>
      </c>
      <c r="I18" s="5">
        <f t="shared" si="3"/>
        <v>64338915.100000001</v>
      </c>
      <c r="J18" s="5">
        <f t="shared" si="4"/>
        <v>57756495.710000001</v>
      </c>
      <c r="K18" s="5">
        <f t="shared" si="5"/>
        <v>-6582419.3900000006</v>
      </c>
      <c r="L18" s="5">
        <f t="shared" si="6"/>
        <v>22.900593414204788</v>
      </c>
      <c r="M18" s="5">
        <f t="shared" si="7"/>
        <v>38.771479824953829</v>
      </c>
      <c r="N18" s="5">
        <f t="shared" si="8"/>
        <v>15.870886410749041</v>
      </c>
    </row>
    <row r="19" spans="1:14" ht="25.5" customHeight="1" x14ac:dyDescent="0.2">
      <c r="A19" s="2" t="s">
        <v>26</v>
      </c>
      <c r="B19" s="17" t="s">
        <v>27</v>
      </c>
      <c r="C19" s="3">
        <f>SUM(C20:C26)</f>
        <v>1304778800</v>
      </c>
      <c r="D19" s="3">
        <f>SUM(D20:D26)</f>
        <v>1289298514.97</v>
      </c>
      <c r="E19" s="3">
        <f t="shared" ref="E19:G19" si="10">SUM(E20:E26)</f>
        <v>-15480285.029999971</v>
      </c>
      <c r="F19" s="3">
        <f t="shared" si="10"/>
        <v>498097636.32999998</v>
      </c>
      <c r="G19" s="3">
        <f t="shared" si="10"/>
        <v>622082596.80000007</v>
      </c>
      <c r="H19" s="3">
        <f t="shared" si="1"/>
        <v>123984960.47000009</v>
      </c>
      <c r="I19" s="3">
        <f t="shared" si="3"/>
        <v>806681163.67000008</v>
      </c>
      <c r="J19" s="3">
        <f t="shared" si="4"/>
        <v>667215918.16999996</v>
      </c>
      <c r="K19" s="3">
        <f t="shared" si="5"/>
        <v>-139465245.50000012</v>
      </c>
      <c r="L19" s="3">
        <f t="shared" si="6"/>
        <v>38.174871965271045</v>
      </c>
      <c r="M19" s="3">
        <f t="shared" si="7"/>
        <v>48.249694665511576</v>
      </c>
      <c r="N19" s="3">
        <f t="shared" si="8"/>
        <v>10.074822700240532</v>
      </c>
    </row>
    <row r="20" spans="1:14" x14ac:dyDescent="0.2">
      <c r="A20" s="4" t="s">
        <v>28</v>
      </c>
      <c r="B20" s="18" t="s">
        <v>29</v>
      </c>
      <c r="C20" s="5">
        <v>21738900</v>
      </c>
      <c r="D20" s="5">
        <v>19242084</v>
      </c>
      <c r="E20" s="5">
        <f t="shared" si="2"/>
        <v>-2496816</v>
      </c>
      <c r="F20" s="5">
        <v>10506581.359999999</v>
      </c>
      <c r="G20" s="5">
        <v>9550922.9800000004</v>
      </c>
      <c r="H20" s="5">
        <f t="shared" si="1"/>
        <v>-955658.37999999896</v>
      </c>
      <c r="I20" s="5">
        <f t="shared" si="3"/>
        <v>11232318.640000001</v>
      </c>
      <c r="J20" s="5">
        <f t="shared" si="4"/>
        <v>9691161.0199999996</v>
      </c>
      <c r="K20" s="5">
        <f t="shared" si="5"/>
        <v>-1541157.620000001</v>
      </c>
      <c r="L20" s="5">
        <f t="shared" si="6"/>
        <v>48.330786562337558</v>
      </c>
      <c r="M20" s="5">
        <f t="shared" si="7"/>
        <v>49.635595499946888</v>
      </c>
      <c r="N20" s="5">
        <f t="shared" si="8"/>
        <v>1.3048089376093301</v>
      </c>
    </row>
    <row r="21" spans="1:14" x14ac:dyDescent="0.2">
      <c r="A21" s="4" t="s">
        <v>30</v>
      </c>
      <c r="B21" s="18" t="s">
        <v>31</v>
      </c>
      <c r="C21" s="5">
        <v>7291000</v>
      </c>
      <c r="D21" s="5">
        <v>6014000</v>
      </c>
      <c r="E21" s="5">
        <f t="shared" si="2"/>
        <v>-1277000</v>
      </c>
      <c r="F21" s="5">
        <v>1580451.74</v>
      </c>
      <c r="G21" s="5">
        <v>1257583.3</v>
      </c>
      <c r="H21" s="5">
        <f t="shared" si="1"/>
        <v>-322868.43999999994</v>
      </c>
      <c r="I21" s="5">
        <f t="shared" si="3"/>
        <v>5710548.2599999998</v>
      </c>
      <c r="J21" s="5">
        <f t="shared" si="4"/>
        <v>4756416.7</v>
      </c>
      <c r="K21" s="5">
        <f t="shared" si="5"/>
        <v>-954131.55999999959</v>
      </c>
      <c r="L21" s="5">
        <f t="shared" si="6"/>
        <v>21.676748594157182</v>
      </c>
      <c r="M21" s="5">
        <f t="shared" si="7"/>
        <v>20.910929497838378</v>
      </c>
      <c r="N21" s="5">
        <f t="shared" si="8"/>
        <v>-0.76581909631880407</v>
      </c>
    </row>
    <row r="22" spans="1:14" x14ac:dyDescent="0.2">
      <c r="A22" s="4" t="s">
        <v>32</v>
      </c>
      <c r="B22" s="18" t="s">
        <v>33</v>
      </c>
      <c r="C22" s="5">
        <v>300260</v>
      </c>
      <c r="D22" s="5">
        <v>0</v>
      </c>
      <c r="E22" s="5">
        <f t="shared" si="2"/>
        <v>-300260</v>
      </c>
      <c r="F22" s="5">
        <v>0</v>
      </c>
      <c r="G22" s="5">
        <v>0</v>
      </c>
      <c r="H22" s="5">
        <f t="shared" si="1"/>
        <v>0</v>
      </c>
      <c r="I22" s="5">
        <f t="shared" si="3"/>
        <v>300260</v>
      </c>
      <c r="J22" s="5">
        <f t="shared" si="4"/>
        <v>0</v>
      </c>
      <c r="K22" s="5">
        <f t="shared" si="5"/>
        <v>-300260</v>
      </c>
      <c r="L22" s="5">
        <f t="shared" si="6"/>
        <v>0</v>
      </c>
      <c r="M22" s="5">
        <v>0</v>
      </c>
      <c r="N22" s="5">
        <f t="shared" si="8"/>
        <v>0</v>
      </c>
    </row>
    <row r="23" spans="1:14" x14ac:dyDescent="0.2">
      <c r="A23" s="4" t="s">
        <v>34</v>
      </c>
      <c r="B23" s="18" t="s">
        <v>35</v>
      </c>
      <c r="C23" s="5">
        <v>58385800</v>
      </c>
      <c r="D23" s="5">
        <v>57759200</v>
      </c>
      <c r="E23" s="5">
        <f t="shared" si="2"/>
        <v>-626600</v>
      </c>
      <c r="F23" s="5">
        <v>44502765.07</v>
      </c>
      <c r="G23" s="5">
        <v>29314535.219999999</v>
      </c>
      <c r="H23" s="5">
        <f t="shared" si="1"/>
        <v>-15188229.850000001</v>
      </c>
      <c r="I23" s="5">
        <f t="shared" si="3"/>
        <v>13883034.93</v>
      </c>
      <c r="J23" s="5">
        <f t="shared" si="4"/>
        <v>28444664.780000001</v>
      </c>
      <c r="K23" s="5">
        <f t="shared" si="5"/>
        <v>14561629.850000001</v>
      </c>
      <c r="L23" s="5">
        <f t="shared" si="6"/>
        <v>76.221898252657326</v>
      </c>
      <c r="M23" s="5">
        <f t="shared" si="7"/>
        <v>50.753014619316048</v>
      </c>
      <c r="N23" s="5">
        <f t="shared" si="8"/>
        <v>-25.468883633341278</v>
      </c>
    </row>
    <row r="24" spans="1:14" x14ac:dyDescent="0.2">
      <c r="A24" s="4" t="s">
        <v>36</v>
      </c>
      <c r="B24" s="18" t="s">
        <v>37</v>
      </c>
      <c r="C24" s="5">
        <v>1162001040</v>
      </c>
      <c r="D24" s="5">
        <v>1152789630.97</v>
      </c>
      <c r="E24" s="5">
        <f t="shared" si="2"/>
        <v>-9211409.0299999714</v>
      </c>
      <c r="F24" s="5">
        <v>421412649.76999998</v>
      </c>
      <c r="G24" s="5">
        <v>560276490.63</v>
      </c>
      <c r="H24" s="5">
        <f t="shared" si="1"/>
        <v>138863840.86000001</v>
      </c>
      <c r="I24" s="5">
        <f t="shared" si="3"/>
        <v>740588390.23000002</v>
      </c>
      <c r="J24" s="5">
        <f t="shared" si="4"/>
        <v>592513140.34000003</v>
      </c>
      <c r="K24" s="5">
        <f t="shared" si="5"/>
        <v>-148075249.88999999</v>
      </c>
      <c r="L24" s="5">
        <f t="shared" si="6"/>
        <v>36.266116402959497</v>
      </c>
      <c r="M24" s="5">
        <f t="shared" si="7"/>
        <v>48.60179824471205</v>
      </c>
      <c r="N24" s="5">
        <f t="shared" si="8"/>
        <v>12.335681841752553</v>
      </c>
    </row>
    <row r="25" spans="1:14" x14ac:dyDescent="0.2">
      <c r="A25" s="4" t="s">
        <v>38</v>
      </c>
      <c r="B25" s="18" t="s">
        <v>39</v>
      </c>
      <c r="C25" s="5">
        <v>40560100</v>
      </c>
      <c r="D25" s="5">
        <v>41612900</v>
      </c>
      <c r="E25" s="5">
        <f t="shared" si="2"/>
        <v>1052800</v>
      </c>
      <c r="F25" s="5">
        <v>17729720.079999998</v>
      </c>
      <c r="G25" s="5">
        <v>18328542.690000001</v>
      </c>
      <c r="H25" s="5">
        <f t="shared" si="1"/>
        <v>598822.61000000313</v>
      </c>
      <c r="I25" s="5">
        <f t="shared" si="3"/>
        <v>22830379.920000002</v>
      </c>
      <c r="J25" s="5">
        <f t="shared" si="4"/>
        <v>23284357.309999999</v>
      </c>
      <c r="K25" s="5">
        <f t="shared" si="5"/>
        <v>453977.38999999687</v>
      </c>
      <c r="L25" s="5">
        <f t="shared" si="6"/>
        <v>43.712219841667057</v>
      </c>
      <c r="M25" s="5">
        <f t="shared" si="7"/>
        <v>44.04533856087896</v>
      </c>
      <c r="N25" s="5">
        <f t="shared" si="8"/>
        <v>0.33311871921190317</v>
      </c>
    </row>
    <row r="26" spans="1:14" x14ac:dyDescent="0.2">
      <c r="A26" s="4" t="s">
        <v>40</v>
      </c>
      <c r="B26" s="18" t="s">
        <v>41</v>
      </c>
      <c r="C26" s="5">
        <v>14501700</v>
      </c>
      <c r="D26" s="5">
        <v>11880700</v>
      </c>
      <c r="E26" s="5">
        <f t="shared" si="2"/>
        <v>-2621000</v>
      </c>
      <c r="F26" s="5">
        <v>2365468.31</v>
      </c>
      <c r="G26" s="5">
        <v>3354521.98</v>
      </c>
      <c r="H26" s="5">
        <f t="shared" si="1"/>
        <v>989053.66999999993</v>
      </c>
      <c r="I26" s="5">
        <f t="shared" si="3"/>
        <v>12136231.689999999</v>
      </c>
      <c r="J26" s="5">
        <f t="shared" si="4"/>
        <v>8526178.0199999996</v>
      </c>
      <c r="K26" s="5">
        <f t="shared" si="5"/>
        <v>-3610053.67</v>
      </c>
      <c r="L26" s="5">
        <f t="shared" si="6"/>
        <v>16.311662149954834</v>
      </c>
      <c r="M26" s="5">
        <f t="shared" si="7"/>
        <v>28.235053321773968</v>
      </c>
      <c r="N26" s="5">
        <f t="shared" si="8"/>
        <v>11.923391171819134</v>
      </c>
    </row>
    <row r="27" spans="1:14" ht="25.5" customHeight="1" x14ac:dyDescent="0.2">
      <c r="A27" s="2" t="s">
        <v>42</v>
      </c>
      <c r="B27" s="17" t="s">
        <v>43</v>
      </c>
      <c r="C27" s="3">
        <f>SUM(C28:C31)</f>
        <v>2267881993.3400002</v>
      </c>
      <c r="D27" s="3">
        <f>SUM(D28:D31)</f>
        <v>3215983593.4900002</v>
      </c>
      <c r="E27" s="3">
        <f t="shared" ref="E27:G27" si="11">SUM(E28:E31)</f>
        <v>948101600.14999986</v>
      </c>
      <c r="F27" s="3">
        <f t="shared" si="11"/>
        <v>821260629.66999996</v>
      </c>
      <c r="G27" s="3">
        <f t="shared" si="11"/>
        <v>1113149282.6499999</v>
      </c>
      <c r="H27" s="3">
        <f t="shared" si="1"/>
        <v>291888652.9799999</v>
      </c>
      <c r="I27" s="3">
        <f t="shared" si="3"/>
        <v>1446621363.6700001</v>
      </c>
      <c r="J27" s="3">
        <f t="shared" si="4"/>
        <v>2102834310.8400004</v>
      </c>
      <c r="K27" s="3">
        <f t="shared" si="5"/>
        <v>656212947.17000031</v>
      </c>
      <c r="L27" s="3">
        <f t="shared" si="6"/>
        <v>36.212670327722684</v>
      </c>
      <c r="M27" s="3">
        <f t="shared" si="7"/>
        <v>34.613027407954064</v>
      </c>
      <c r="N27" s="3">
        <f t="shared" si="8"/>
        <v>-1.5996429197686197</v>
      </c>
    </row>
    <row r="28" spans="1:14" x14ac:dyDescent="0.2">
      <c r="A28" s="4" t="s">
        <v>44</v>
      </c>
      <c r="B28" s="18" t="s">
        <v>45</v>
      </c>
      <c r="C28" s="5">
        <v>130715607.59999999</v>
      </c>
      <c r="D28" s="5">
        <v>83909412.799999997</v>
      </c>
      <c r="E28" s="5">
        <f t="shared" si="2"/>
        <v>-46806194.799999997</v>
      </c>
      <c r="F28" s="5">
        <v>30204613.850000001</v>
      </c>
      <c r="G28" s="5">
        <v>29915066.34</v>
      </c>
      <c r="H28" s="5">
        <f t="shared" si="1"/>
        <v>-289547.51000000164</v>
      </c>
      <c r="I28" s="5">
        <f t="shared" si="3"/>
        <v>100510993.75</v>
      </c>
      <c r="J28" s="5">
        <f t="shared" si="4"/>
        <v>53994346.459999993</v>
      </c>
      <c r="K28" s="5">
        <f t="shared" si="5"/>
        <v>-46516647.290000007</v>
      </c>
      <c r="L28" s="5">
        <f t="shared" si="6"/>
        <v>23.107121180531472</v>
      </c>
      <c r="M28" s="5">
        <f t="shared" si="7"/>
        <v>35.651621602099922</v>
      </c>
      <c r="N28" s="5">
        <f t="shared" si="8"/>
        <v>12.544500421568451</v>
      </c>
    </row>
    <row r="29" spans="1:14" x14ac:dyDescent="0.2">
      <c r="A29" s="4" t="s">
        <v>46</v>
      </c>
      <c r="B29" s="18" t="s">
        <v>47</v>
      </c>
      <c r="C29" s="5">
        <v>136536858.94</v>
      </c>
      <c r="D29" s="5">
        <v>394953090</v>
      </c>
      <c r="E29" s="5">
        <f t="shared" si="2"/>
        <v>258416231.06</v>
      </c>
      <c r="F29" s="5">
        <v>71837132.599999994</v>
      </c>
      <c r="G29" s="5">
        <v>91861514.200000003</v>
      </c>
      <c r="H29" s="5">
        <f t="shared" si="1"/>
        <v>20024381.600000009</v>
      </c>
      <c r="I29" s="5">
        <f t="shared" si="3"/>
        <v>64699726.340000004</v>
      </c>
      <c r="J29" s="5">
        <f t="shared" si="4"/>
        <v>303091575.80000001</v>
      </c>
      <c r="K29" s="5">
        <f t="shared" si="5"/>
        <v>238391849.46000001</v>
      </c>
      <c r="L29" s="5">
        <f t="shared" si="6"/>
        <v>52.613728745267409</v>
      </c>
      <c r="M29" s="5">
        <f t="shared" si="7"/>
        <v>23.258841752573705</v>
      </c>
      <c r="N29" s="5">
        <f t="shared" si="8"/>
        <v>-29.354886992693704</v>
      </c>
    </row>
    <row r="30" spans="1:14" x14ac:dyDescent="0.2">
      <c r="A30" s="4" t="s">
        <v>48</v>
      </c>
      <c r="B30" s="18" t="s">
        <v>49</v>
      </c>
      <c r="C30" s="5">
        <v>1813279826.8</v>
      </c>
      <c r="D30" s="5">
        <v>2645757015.6799998</v>
      </c>
      <c r="E30" s="5">
        <f t="shared" si="2"/>
        <v>832477188.87999988</v>
      </c>
      <c r="F30" s="5">
        <v>642622245.32000005</v>
      </c>
      <c r="G30" s="5">
        <v>944475519</v>
      </c>
      <c r="H30" s="5">
        <f t="shared" si="1"/>
        <v>301853273.67999995</v>
      </c>
      <c r="I30" s="5">
        <f t="shared" si="3"/>
        <v>1170657581.48</v>
      </c>
      <c r="J30" s="5">
        <f t="shared" si="4"/>
        <v>1701281496.6799998</v>
      </c>
      <c r="K30" s="5">
        <f t="shared" si="5"/>
        <v>530623915.19999981</v>
      </c>
      <c r="L30" s="5">
        <f t="shared" si="6"/>
        <v>35.439772495239893</v>
      </c>
      <c r="M30" s="5">
        <f t="shared" si="7"/>
        <v>35.697742211495395</v>
      </c>
      <c r="N30" s="5">
        <f t="shared" si="8"/>
        <v>0.25796971625550214</v>
      </c>
    </row>
    <row r="31" spans="1:14" x14ac:dyDescent="0.2">
      <c r="A31" s="4" t="s">
        <v>50</v>
      </c>
      <c r="B31" s="18" t="s">
        <v>51</v>
      </c>
      <c r="C31" s="5">
        <v>187349700</v>
      </c>
      <c r="D31" s="5">
        <v>91364075.010000005</v>
      </c>
      <c r="E31" s="5">
        <f t="shared" si="2"/>
        <v>-95985624.989999995</v>
      </c>
      <c r="F31" s="5">
        <v>76596637.900000006</v>
      </c>
      <c r="G31" s="5">
        <v>46897183.109999999</v>
      </c>
      <c r="H31" s="5">
        <f t="shared" si="1"/>
        <v>-29699454.790000007</v>
      </c>
      <c r="I31" s="5">
        <f t="shared" si="3"/>
        <v>110753062.09999999</v>
      </c>
      <c r="J31" s="5">
        <f t="shared" si="4"/>
        <v>44466891.900000006</v>
      </c>
      <c r="K31" s="5">
        <f t="shared" si="5"/>
        <v>-66286170.199999988</v>
      </c>
      <c r="L31" s="5">
        <f t="shared" si="6"/>
        <v>40.884313078697218</v>
      </c>
      <c r="M31" s="5">
        <f t="shared" si="7"/>
        <v>51.330003729438509</v>
      </c>
      <c r="N31" s="5">
        <f t="shared" si="8"/>
        <v>10.445690650741291</v>
      </c>
    </row>
    <row r="32" spans="1:14" ht="25.5" customHeight="1" x14ac:dyDescent="0.2">
      <c r="A32" s="2" t="s">
        <v>52</v>
      </c>
      <c r="B32" s="17" t="s">
        <v>53</v>
      </c>
      <c r="C32" s="3">
        <f>SUM(C33:C35)</f>
        <v>19479987.259999998</v>
      </c>
      <c r="D32" s="3">
        <f>SUM(D33:D35)</f>
        <v>36461016.269999996</v>
      </c>
      <c r="E32" s="3">
        <f t="shared" ref="E32:G32" si="12">SUM(E33:E35)</f>
        <v>16981029.009999998</v>
      </c>
      <c r="F32" s="3">
        <f t="shared" si="12"/>
        <v>9972732.2200000007</v>
      </c>
      <c r="G32" s="3">
        <f t="shared" si="12"/>
        <v>8836367.7300000004</v>
      </c>
      <c r="H32" s="3">
        <f t="shared" si="1"/>
        <v>-1136364.4900000002</v>
      </c>
      <c r="I32" s="3">
        <f t="shared" si="3"/>
        <v>9507255.0399999972</v>
      </c>
      <c r="J32" s="3">
        <f t="shared" si="4"/>
        <v>27624648.539999995</v>
      </c>
      <c r="K32" s="3">
        <f t="shared" si="5"/>
        <v>18117393.5</v>
      </c>
      <c r="L32" s="3">
        <f t="shared" si="6"/>
        <v>51.194757403552849</v>
      </c>
      <c r="M32" s="3">
        <f t="shared" si="7"/>
        <v>24.235110904658285</v>
      </c>
      <c r="N32" s="3">
        <f t="shared" si="8"/>
        <v>-26.959646498894564</v>
      </c>
    </row>
    <row r="33" spans="1:14" x14ac:dyDescent="0.2">
      <c r="A33" s="4" t="s">
        <v>54</v>
      </c>
      <c r="B33" s="18" t="s">
        <v>55</v>
      </c>
      <c r="C33" s="5">
        <v>850000</v>
      </c>
      <c r="D33" s="5">
        <v>1162000</v>
      </c>
      <c r="E33" s="5">
        <f t="shared" si="2"/>
        <v>312000</v>
      </c>
      <c r="F33" s="5">
        <v>200000</v>
      </c>
      <c r="G33" s="5">
        <v>0</v>
      </c>
      <c r="H33" s="5">
        <f t="shared" si="1"/>
        <v>-200000</v>
      </c>
      <c r="I33" s="5">
        <f t="shared" si="3"/>
        <v>650000</v>
      </c>
      <c r="J33" s="5">
        <f t="shared" si="4"/>
        <v>1162000</v>
      </c>
      <c r="K33" s="5">
        <f t="shared" si="5"/>
        <v>512000</v>
      </c>
      <c r="L33" s="5">
        <f t="shared" si="6"/>
        <v>23.52941176470588</v>
      </c>
      <c r="M33" s="5">
        <f t="shared" si="7"/>
        <v>0</v>
      </c>
      <c r="N33" s="5">
        <f t="shared" si="8"/>
        <v>-23.52941176470588</v>
      </c>
    </row>
    <row r="34" spans="1:14" ht="22.5" x14ac:dyDescent="0.2">
      <c r="A34" s="4" t="s">
        <v>56</v>
      </c>
      <c r="B34" s="18" t="s">
        <v>57</v>
      </c>
      <c r="C34" s="5">
        <v>12629987.26</v>
      </c>
      <c r="D34" s="5">
        <v>10699016.27</v>
      </c>
      <c r="E34" s="5">
        <f t="shared" si="2"/>
        <v>-1930970.9900000002</v>
      </c>
      <c r="F34" s="5">
        <v>835361.22</v>
      </c>
      <c r="G34" s="5">
        <v>1157863.6299999999</v>
      </c>
      <c r="H34" s="5">
        <f t="shared" si="1"/>
        <v>322502.40999999992</v>
      </c>
      <c r="I34" s="5">
        <f t="shared" si="3"/>
        <v>11794626.039999999</v>
      </c>
      <c r="J34" s="5">
        <f t="shared" si="4"/>
        <v>9541152.6400000006</v>
      </c>
      <c r="K34" s="5">
        <f t="shared" si="5"/>
        <v>-2253473.3999999985</v>
      </c>
      <c r="L34" s="5">
        <f t="shared" si="6"/>
        <v>6.6141097596008187</v>
      </c>
      <c r="M34" s="5">
        <f t="shared" si="7"/>
        <v>10.822150380747107</v>
      </c>
      <c r="N34" s="5">
        <f t="shared" si="8"/>
        <v>4.2080406211462886</v>
      </c>
    </row>
    <row r="35" spans="1:14" x14ac:dyDescent="0.2">
      <c r="A35" s="4" t="s">
        <v>58</v>
      </c>
      <c r="B35" s="18" t="s">
        <v>59</v>
      </c>
      <c r="C35" s="5">
        <v>6000000</v>
      </c>
      <c r="D35" s="5">
        <v>24600000</v>
      </c>
      <c r="E35" s="5">
        <f t="shared" si="2"/>
        <v>18600000</v>
      </c>
      <c r="F35" s="5">
        <v>8937371</v>
      </c>
      <c r="G35" s="5">
        <v>7678504.0999999996</v>
      </c>
      <c r="H35" s="5">
        <f t="shared" si="1"/>
        <v>-1258866.9000000004</v>
      </c>
      <c r="I35" s="5">
        <f t="shared" si="3"/>
        <v>-2937371</v>
      </c>
      <c r="J35" s="5">
        <f t="shared" si="4"/>
        <v>16921495.899999999</v>
      </c>
      <c r="K35" s="5">
        <f t="shared" si="5"/>
        <v>19858866.899999999</v>
      </c>
      <c r="L35" s="5">
        <f t="shared" si="6"/>
        <v>148.95618333333334</v>
      </c>
      <c r="M35" s="5">
        <f t="shared" si="7"/>
        <v>31.213431300813006</v>
      </c>
      <c r="N35" s="5">
        <f t="shared" si="8"/>
        <v>-117.74275203252034</v>
      </c>
    </row>
    <row r="36" spans="1:14" ht="25.5" customHeight="1" x14ac:dyDescent="0.2">
      <c r="A36" s="2" t="s">
        <v>60</v>
      </c>
      <c r="B36" s="17" t="s">
        <v>61</v>
      </c>
      <c r="C36" s="3">
        <f>SUM(C37:C42)</f>
        <v>12089076299.320002</v>
      </c>
      <c r="D36" s="3">
        <f>SUM(D37:D42)</f>
        <v>16796348444.25</v>
      </c>
      <c r="E36" s="3">
        <f t="shared" ref="E36:G36" si="13">SUM(E37:E42)</f>
        <v>4707272144.9299994</v>
      </c>
      <c r="F36" s="3">
        <f t="shared" si="13"/>
        <v>5150521954.5999994</v>
      </c>
      <c r="G36" s="3">
        <f t="shared" si="13"/>
        <v>6010754723</v>
      </c>
      <c r="H36" s="3">
        <f t="shared" si="1"/>
        <v>860232768.40000057</v>
      </c>
      <c r="I36" s="3">
        <f t="shared" si="3"/>
        <v>6938554344.7200022</v>
      </c>
      <c r="J36" s="3">
        <f t="shared" si="4"/>
        <v>10785593721.25</v>
      </c>
      <c r="K36" s="3">
        <f t="shared" si="5"/>
        <v>3847039376.5299978</v>
      </c>
      <c r="L36" s="3">
        <f t="shared" si="6"/>
        <v>42.604760091469615</v>
      </c>
      <c r="M36" s="3">
        <f t="shared" si="7"/>
        <v>35.786080188504897</v>
      </c>
      <c r="N36" s="3">
        <f t="shared" si="8"/>
        <v>-6.8186799029647176</v>
      </c>
    </row>
    <row r="37" spans="1:14" x14ac:dyDescent="0.2">
      <c r="A37" s="4" t="s">
        <v>62</v>
      </c>
      <c r="B37" s="18" t="s">
        <v>63</v>
      </c>
      <c r="C37" s="5">
        <v>4055678936.5500002</v>
      </c>
      <c r="D37" s="5">
        <v>4715536162.6800003</v>
      </c>
      <c r="E37" s="5">
        <f t="shared" si="2"/>
        <v>659857226.13000011</v>
      </c>
      <c r="F37" s="5">
        <v>1559007940.9000001</v>
      </c>
      <c r="G37" s="5">
        <v>2101086394.9000001</v>
      </c>
      <c r="H37" s="5">
        <f t="shared" si="1"/>
        <v>542078454</v>
      </c>
      <c r="I37" s="5">
        <f t="shared" si="3"/>
        <v>2496670995.6500001</v>
      </c>
      <c r="J37" s="5">
        <f t="shared" si="4"/>
        <v>2614449767.7800002</v>
      </c>
      <c r="K37" s="5">
        <f t="shared" si="5"/>
        <v>117778772.13000011</v>
      </c>
      <c r="L37" s="5">
        <f t="shared" si="6"/>
        <v>38.440122240696503</v>
      </c>
      <c r="M37" s="5">
        <f t="shared" si="7"/>
        <v>44.556680776378158</v>
      </c>
      <c r="N37" s="5">
        <f t="shared" si="8"/>
        <v>6.116558535681655</v>
      </c>
    </row>
    <row r="38" spans="1:14" x14ac:dyDescent="0.2">
      <c r="A38" s="4" t="s">
        <v>64</v>
      </c>
      <c r="B38" s="18" t="s">
        <v>65</v>
      </c>
      <c r="C38" s="5">
        <v>7297392652.7399998</v>
      </c>
      <c r="D38" s="5">
        <v>11205878534.48</v>
      </c>
      <c r="E38" s="5">
        <f t="shared" si="2"/>
        <v>3908485881.7399998</v>
      </c>
      <c r="F38" s="5">
        <v>3197394087.9099998</v>
      </c>
      <c r="G38" s="5">
        <v>3479251457.3400002</v>
      </c>
      <c r="H38" s="5">
        <f t="shared" si="1"/>
        <v>281857369.43000031</v>
      </c>
      <c r="I38" s="5">
        <f t="shared" si="3"/>
        <v>4099998564.8299999</v>
      </c>
      <c r="J38" s="5">
        <f t="shared" si="4"/>
        <v>7726627077.1399994</v>
      </c>
      <c r="K38" s="5">
        <f t="shared" si="5"/>
        <v>3626628512.3099995</v>
      </c>
      <c r="L38" s="5">
        <f t="shared" si="6"/>
        <v>43.815568656696215</v>
      </c>
      <c r="M38" s="5">
        <f t="shared" si="7"/>
        <v>31.048448781900458</v>
      </c>
      <c r="N38" s="5">
        <f t="shared" si="8"/>
        <v>-12.767119874795757</v>
      </c>
    </row>
    <row r="39" spans="1:14" x14ac:dyDescent="0.2">
      <c r="A39" s="4" t="s">
        <v>66</v>
      </c>
      <c r="B39" s="18" t="s">
        <v>67</v>
      </c>
      <c r="C39" s="5">
        <v>516648511.02999997</v>
      </c>
      <c r="D39" s="5">
        <v>568268286.77999997</v>
      </c>
      <c r="E39" s="5">
        <f t="shared" si="2"/>
        <v>51619775.75</v>
      </c>
      <c r="F39" s="5">
        <v>294358740.06999999</v>
      </c>
      <c r="G39" s="5">
        <v>318796540.63999999</v>
      </c>
      <c r="H39" s="5">
        <f t="shared" si="1"/>
        <v>24437800.569999993</v>
      </c>
      <c r="I39" s="5">
        <f t="shared" si="3"/>
        <v>222289770.95999998</v>
      </c>
      <c r="J39" s="5">
        <f t="shared" si="4"/>
        <v>249471746.13999999</v>
      </c>
      <c r="K39" s="5">
        <f t="shared" si="5"/>
        <v>27181975.180000007</v>
      </c>
      <c r="L39" s="5">
        <f t="shared" si="6"/>
        <v>56.974661454682405</v>
      </c>
      <c r="M39" s="5">
        <f t="shared" si="7"/>
        <v>56.099653641840341</v>
      </c>
      <c r="N39" s="5">
        <f t="shared" si="8"/>
        <v>-0.87500781284206397</v>
      </c>
    </row>
    <row r="40" spans="1:14" ht="22.5" x14ac:dyDescent="0.2">
      <c r="A40" s="4" t="s">
        <v>68</v>
      </c>
      <c r="B40" s="18" t="s">
        <v>69</v>
      </c>
      <c r="C40" s="5">
        <v>250000</v>
      </c>
      <c r="D40" s="5">
        <v>200000</v>
      </c>
      <c r="E40" s="5">
        <f t="shared" si="2"/>
        <v>-50000</v>
      </c>
      <c r="F40" s="5">
        <v>49300</v>
      </c>
      <c r="G40" s="5">
        <v>64600</v>
      </c>
      <c r="H40" s="5">
        <f t="shared" si="1"/>
        <v>15300</v>
      </c>
      <c r="I40" s="5">
        <f t="shared" si="3"/>
        <v>200700</v>
      </c>
      <c r="J40" s="5">
        <f t="shared" si="4"/>
        <v>135400</v>
      </c>
      <c r="K40" s="5">
        <f t="shared" si="5"/>
        <v>-65300</v>
      </c>
      <c r="L40" s="5">
        <f t="shared" si="6"/>
        <v>19.72</v>
      </c>
      <c r="M40" s="5">
        <f t="shared" si="7"/>
        <v>32.300000000000004</v>
      </c>
      <c r="N40" s="5">
        <f t="shared" si="8"/>
        <v>12.580000000000005</v>
      </c>
    </row>
    <row r="41" spans="1:14" x14ac:dyDescent="0.2">
      <c r="A41" s="4" t="s">
        <v>70</v>
      </c>
      <c r="B41" s="18" t="s">
        <v>71</v>
      </c>
      <c r="C41" s="5">
        <v>73058000</v>
      </c>
      <c r="D41" s="5">
        <v>58061584.079999998</v>
      </c>
      <c r="E41" s="5">
        <f t="shared" si="2"/>
        <v>-14996415.920000002</v>
      </c>
      <c r="F41" s="5">
        <v>28960260.559999999</v>
      </c>
      <c r="G41" s="5">
        <v>27097899.640000001</v>
      </c>
      <c r="H41" s="5">
        <f t="shared" si="1"/>
        <v>-1862360.9199999981</v>
      </c>
      <c r="I41" s="5">
        <f t="shared" si="3"/>
        <v>44097739.439999998</v>
      </c>
      <c r="J41" s="5">
        <f t="shared" si="4"/>
        <v>30963684.439999998</v>
      </c>
      <c r="K41" s="5">
        <f t="shared" si="5"/>
        <v>-13134055</v>
      </c>
      <c r="L41" s="5">
        <f t="shared" si="6"/>
        <v>39.64009493826822</v>
      </c>
      <c r="M41" s="5">
        <f t="shared" si="7"/>
        <v>46.670961651103475</v>
      </c>
      <c r="N41" s="5">
        <f t="shared" si="8"/>
        <v>7.0308667128352553</v>
      </c>
    </row>
    <row r="42" spans="1:14" x14ac:dyDescent="0.2">
      <c r="A42" s="4" t="s">
        <v>72</v>
      </c>
      <c r="B42" s="18" t="s">
        <v>73</v>
      </c>
      <c r="C42" s="5">
        <v>146048199</v>
      </c>
      <c r="D42" s="5">
        <v>248403876.22999999</v>
      </c>
      <c r="E42" s="5">
        <f t="shared" si="2"/>
        <v>102355677.22999999</v>
      </c>
      <c r="F42" s="5">
        <v>70751625.159999996</v>
      </c>
      <c r="G42" s="5">
        <v>84457830.480000004</v>
      </c>
      <c r="H42" s="5">
        <f t="shared" si="1"/>
        <v>13706205.320000008</v>
      </c>
      <c r="I42" s="5">
        <f t="shared" si="3"/>
        <v>75296573.840000004</v>
      </c>
      <c r="J42" s="5">
        <f t="shared" si="4"/>
        <v>163946045.75</v>
      </c>
      <c r="K42" s="5">
        <f t="shared" si="5"/>
        <v>88649471.909999996</v>
      </c>
      <c r="L42" s="5">
        <f t="shared" si="6"/>
        <v>48.444024400465217</v>
      </c>
      <c r="M42" s="5">
        <f t="shared" si="7"/>
        <v>34.000206342110189</v>
      </c>
      <c r="N42" s="5">
        <f t="shared" si="8"/>
        <v>-14.443818058355028</v>
      </c>
    </row>
    <row r="43" spans="1:14" ht="25.5" customHeight="1" x14ac:dyDescent="0.2">
      <c r="A43" s="2" t="s">
        <v>74</v>
      </c>
      <c r="B43" s="17" t="s">
        <v>75</v>
      </c>
      <c r="C43" s="3">
        <f>SUM(C44)</f>
        <v>685544464.63999999</v>
      </c>
      <c r="D43" s="3">
        <f>SUM(D44)</f>
        <v>615316013.75999999</v>
      </c>
      <c r="E43" s="3">
        <f t="shared" ref="E43:G43" si="14">SUM(E44)</f>
        <v>-70228450.879999995</v>
      </c>
      <c r="F43" s="3">
        <f t="shared" si="14"/>
        <v>293868560.89999998</v>
      </c>
      <c r="G43" s="3">
        <f t="shared" si="14"/>
        <v>325012641.69</v>
      </c>
      <c r="H43" s="3">
        <f t="shared" si="1"/>
        <v>31144080.790000021</v>
      </c>
      <c r="I43" s="3">
        <f t="shared" si="3"/>
        <v>391675903.74000001</v>
      </c>
      <c r="J43" s="3">
        <f t="shared" si="4"/>
        <v>290303372.06999999</v>
      </c>
      <c r="K43" s="3">
        <f t="shared" si="5"/>
        <v>-101372531.67000002</v>
      </c>
      <c r="L43" s="3">
        <f t="shared" si="6"/>
        <v>42.866447919511565</v>
      </c>
      <c r="M43" s="3">
        <f t="shared" si="7"/>
        <v>52.820442572906778</v>
      </c>
      <c r="N43" s="3">
        <f t="shared" si="8"/>
        <v>9.9539946533952133</v>
      </c>
    </row>
    <row r="44" spans="1:14" x14ac:dyDescent="0.2">
      <c r="A44" s="4" t="s">
        <v>76</v>
      </c>
      <c r="B44" s="18" t="s">
        <v>77</v>
      </c>
      <c r="C44" s="5">
        <v>685544464.63999999</v>
      </c>
      <c r="D44" s="5">
        <v>615316013.75999999</v>
      </c>
      <c r="E44" s="5">
        <f t="shared" si="2"/>
        <v>-70228450.879999995</v>
      </c>
      <c r="F44" s="5">
        <v>293868560.89999998</v>
      </c>
      <c r="G44" s="5">
        <v>325012641.69</v>
      </c>
      <c r="H44" s="5">
        <f t="shared" si="1"/>
        <v>31144080.790000021</v>
      </c>
      <c r="I44" s="5">
        <f t="shared" si="3"/>
        <v>391675903.74000001</v>
      </c>
      <c r="J44" s="5">
        <f t="shared" si="4"/>
        <v>290303372.06999999</v>
      </c>
      <c r="K44" s="5">
        <f t="shared" si="5"/>
        <v>-101372531.67000002</v>
      </c>
      <c r="L44" s="5">
        <f t="shared" si="6"/>
        <v>42.866447919511565</v>
      </c>
      <c r="M44" s="5">
        <f t="shared" si="7"/>
        <v>52.820442572906778</v>
      </c>
      <c r="N44" s="5">
        <f t="shared" si="8"/>
        <v>9.9539946533952133</v>
      </c>
    </row>
    <row r="45" spans="1:14" ht="25.5" customHeight="1" x14ac:dyDescent="0.2">
      <c r="A45" s="2" t="s">
        <v>78</v>
      </c>
      <c r="B45" s="17" t="s">
        <v>79</v>
      </c>
      <c r="C45" s="3">
        <f>SUM(C46:C49)</f>
        <v>260543900</v>
      </c>
      <c r="D45" s="3">
        <f>SUM(D46:D49)</f>
        <v>355238657.65999997</v>
      </c>
      <c r="E45" s="3">
        <f t="shared" ref="E45:G45" si="15">SUM(E46:E49)</f>
        <v>94694757.659999982</v>
      </c>
      <c r="F45" s="3">
        <f t="shared" si="15"/>
        <v>74091192.460000008</v>
      </c>
      <c r="G45" s="3">
        <f t="shared" si="15"/>
        <v>148131155.30000001</v>
      </c>
      <c r="H45" s="3">
        <f t="shared" si="1"/>
        <v>74039962.840000004</v>
      </c>
      <c r="I45" s="3">
        <f t="shared" si="3"/>
        <v>186452707.53999999</v>
      </c>
      <c r="J45" s="3">
        <f t="shared" si="4"/>
        <v>207107502.35999995</v>
      </c>
      <c r="K45" s="3">
        <f t="shared" si="5"/>
        <v>20654794.819999963</v>
      </c>
      <c r="L45" s="3">
        <f t="shared" si="6"/>
        <v>28.437124208242835</v>
      </c>
      <c r="M45" s="3">
        <f t="shared" si="7"/>
        <v>41.699052765191112</v>
      </c>
      <c r="N45" s="3">
        <f t="shared" si="8"/>
        <v>13.261928556948277</v>
      </c>
    </row>
    <row r="46" spans="1:14" x14ac:dyDescent="0.2">
      <c r="A46" s="4" t="s">
        <v>80</v>
      </c>
      <c r="B46" s="18" t="s">
        <v>81</v>
      </c>
      <c r="C46" s="5">
        <v>29472000</v>
      </c>
      <c r="D46" s="5">
        <v>26500000</v>
      </c>
      <c r="E46" s="5">
        <f t="shared" si="2"/>
        <v>-2972000</v>
      </c>
      <c r="F46" s="5">
        <v>13434907.890000001</v>
      </c>
      <c r="G46" s="5">
        <v>13273577</v>
      </c>
      <c r="H46" s="5">
        <f t="shared" si="1"/>
        <v>-161330.8900000006</v>
      </c>
      <c r="I46" s="5">
        <f t="shared" si="3"/>
        <v>16037092.109999999</v>
      </c>
      <c r="J46" s="5">
        <f t="shared" si="4"/>
        <v>13226423</v>
      </c>
      <c r="K46" s="5">
        <f t="shared" si="5"/>
        <v>-2810669.1099999994</v>
      </c>
      <c r="L46" s="5">
        <f t="shared" si="6"/>
        <v>45.58532807410424</v>
      </c>
      <c r="M46" s="5">
        <f t="shared" si="7"/>
        <v>50.088969811320752</v>
      </c>
      <c r="N46" s="5">
        <f t="shared" si="8"/>
        <v>4.5036417372165118</v>
      </c>
    </row>
    <row r="47" spans="1:14" x14ac:dyDescent="0.2">
      <c r="A47" s="4" t="s">
        <v>82</v>
      </c>
      <c r="B47" s="18" t="s">
        <v>83</v>
      </c>
      <c r="C47" s="5">
        <v>8350000</v>
      </c>
      <c r="D47" s="5">
        <v>50388200</v>
      </c>
      <c r="E47" s="5">
        <f t="shared" si="2"/>
        <v>42038200</v>
      </c>
      <c r="F47" s="5">
        <v>4244200</v>
      </c>
      <c r="G47" s="5">
        <v>12469400</v>
      </c>
      <c r="H47" s="5">
        <f t="shared" si="1"/>
        <v>8225200</v>
      </c>
      <c r="I47" s="5">
        <f t="shared" si="3"/>
        <v>4105800</v>
      </c>
      <c r="J47" s="5">
        <f t="shared" si="4"/>
        <v>37918800</v>
      </c>
      <c r="K47" s="5">
        <f t="shared" si="5"/>
        <v>33813000</v>
      </c>
      <c r="L47" s="5">
        <f t="shared" si="6"/>
        <v>50.82874251497006</v>
      </c>
      <c r="M47" s="5">
        <f t="shared" si="7"/>
        <v>24.746666878356439</v>
      </c>
      <c r="N47" s="5">
        <f t="shared" si="8"/>
        <v>-26.08207563661362</v>
      </c>
    </row>
    <row r="48" spans="1:14" x14ac:dyDescent="0.2">
      <c r="A48" s="4" t="s">
        <v>84</v>
      </c>
      <c r="B48" s="18" t="s">
        <v>85</v>
      </c>
      <c r="C48" s="5">
        <v>222421900</v>
      </c>
      <c r="D48" s="5">
        <v>269228716.07999998</v>
      </c>
      <c r="E48" s="5">
        <f t="shared" si="2"/>
        <v>46806816.079999983</v>
      </c>
      <c r="F48" s="5">
        <v>56412084.57</v>
      </c>
      <c r="G48" s="5">
        <v>115008442.48999999</v>
      </c>
      <c r="H48" s="5">
        <f t="shared" si="1"/>
        <v>58596357.919999994</v>
      </c>
      <c r="I48" s="5">
        <f t="shared" si="3"/>
        <v>166009815.43000001</v>
      </c>
      <c r="J48" s="5">
        <f t="shared" si="4"/>
        <v>154220273.58999997</v>
      </c>
      <c r="K48" s="5">
        <f t="shared" si="5"/>
        <v>-11789541.840000033</v>
      </c>
      <c r="L48" s="5">
        <f t="shared" si="6"/>
        <v>25.362648448736387</v>
      </c>
      <c r="M48" s="5">
        <f t="shared" si="7"/>
        <v>42.717747261338133</v>
      </c>
      <c r="N48" s="5">
        <f t="shared" si="8"/>
        <v>17.355098812601746</v>
      </c>
    </row>
    <row r="49" spans="1:14" x14ac:dyDescent="0.2">
      <c r="A49" s="4" t="s">
        <v>86</v>
      </c>
      <c r="B49" s="18" t="s">
        <v>87</v>
      </c>
      <c r="C49" s="5">
        <v>300000</v>
      </c>
      <c r="D49" s="5">
        <v>9121741.5800000001</v>
      </c>
      <c r="E49" s="5">
        <f t="shared" si="2"/>
        <v>8821741.5800000001</v>
      </c>
      <c r="F49" s="5">
        <v>0</v>
      </c>
      <c r="G49" s="5">
        <v>7379735.8099999996</v>
      </c>
      <c r="H49" s="5">
        <f t="shared" si="1"/>
        <v>7379735.8099999996</v>
      </c>
      <c r="I49" s="5">
        <f t="shared" si="3"/>
        <v>300000</v>
      </c>
      <c r="J49" s="5">
        <f t="shared" si="4"/>
        <v>1742005.7700000005</v>
      </c>
      <c r="K49" s="5">
        <f t="shared" si="5"/>
        <v>1442005.7700000005</v>
      </c>
      <c r="L49" s="5">
        <f t="shared" si="6"/>
        <v>0</v>
      </c>
      <c r="M49" s="5">
        <f t="shared" si="7"/>
        <v>80.902706410588749</v>
      </c>
      <c r="N49" s="5">
        <f t="shared" si="8"/>
        <v>80.902706410588749</v>
      </c>
    </row>
    <row r="50" spans="1:14" ht="25.5" customHeight="1" x14ac:dyDescent="0.2">
      <c r="A50" s="2" t="s">
        <v>88</v>
      </c>
      <c r="B50" s="17" t="s">
        <v>89</v>
      </c>
      <c r="C50" s="3">
        <f>SUM(C51:C53)</f>
        <v>528893700</v>
      </c>
      <c r="D50" s="3">
        <f>SUM(D51:D53)</f>
        <v>530189381.81999999</v>
      </c>
      <c r="E50" s="3">
        <f t="shared" ref="E50:G50" si="16">SUM(E51:E53)</f>
        <v>1295681.8200000189</v>
      </c>
      <c r="F50" s="3">
        <f t="shared" si="16"/>
        <v>249375860.03</v>
      </c>
      <c r="G50" s="3">
        <f t="shared" si="16"/>
        <v>235899967.88</v>
      </c>
      <c r="H50" s="3">
        <f t="shared" si="1"/>
        <v>-13475892.150000006</v>
      </c>
      <c r="I50" s="3">
        <f t="shared" si="3"/>
        <v>279517839.97000003</v>
      </c>
      <c r="J50" s="3">
        <f t="shared" si="4"/>
        <v>294289413.94</v>
      </c>
      <c r="K50" s="3">
        <f t="shared" si="5"/>
        <v>14771573.969999969</v>
      </c>
      <c r="L50" s="3">
        <f t="shared" si="6"/>
        <v>47.150468994053057</v>
      </c>
      <c r="M50" s="3">
        <f t="shared" si="7"/>
        <v>44.493529287632612</v>
      </c>
      <c r="N50" s="3">
        <f t="shared" si="8"/>
        <v>-2.6569397064204452</v>
      </c>
    </row>
    <row r="51" spans="1:14" x14ac:dyDescent="0.2">
      <c r="A51" s="4" t="s">
        <v>90</v>
      </c>
      <c r="B51" s="18" t="s">
        <v>91</v>
      </c>
      <c r="C51" s="5">
        <v>517600000</v>
      </c>
      <c r="D51" s="5">
        <v>508871207.98000002</v>
      </c>
      <c r="E51" s="5">
        <f t="shared" si="2"/>
        <v>-8728792.0199999809</v>
      </c>
      <c r="F51" s="5">
        <v>245466666.53</v>
      </c>
      <c r="G51" s="5">
        <v>227036881.38</v>
      </c>
      <c r="H51" s="5">
        <f t="shared" si="1"/>
        <v>-18429785.150000006</v>
      </c>
      <c r="I51" s="5">
        <f t="shared" si="3"/>
        <v>272133333.47000003</v>
      </c>
      <c r="J51" s="5">
        <f t="shared" si="4"/>
        <v>281834326.60000002</v>
      </c>
      <c r="K51" s="5">
        <f t="shared" si="5"/>
        <v>9700993.1299999952</v>
      </c>
      <c r="L51" s="5">
        <f t="shared" si="6"/>
        <v>47.424008216769707</v>
      </c>
      <c r="M51" s="5">
        <f t="shared" si="7"/>
        <v>44.615784469559365</v>
      </c>
      <c r="N51" s="5">
        <f t="shared" si="8"/>
        <v>-2.8082237472103415</v>
      </c>
    </row>
    <row r="52" spans="1:14" x14ac:dyDescent="0.2">
      <c r="A52" s="4" t="s">
        <v>92</v>
      </c>
      <c r="B52" s="18" t="s">
        <v>93</v>
      </c>
      <c r="C52" s="5">
        <v>11293700</v>
      </c>
      <c r="D52" s="5">
        <v>8206593.8399999999</v>
      </c>
      <c r="E52" s="5">
        <f t="shared" si="2"/>
        <v>-3087106.16</v>
      </c>
      <c r="F52" s="5">
        <v>3909193.5</v>
      </c>
      <c r="G52" s="5">
        <v>3019512.81</v>
      </c>
      <c r="H52" s="5">
        <f t="shared" si="1"/>
        <v>-889680.69</v>
      </c>
      <c r="I52" s="5">
        <f t="shared" si="3"/>
        <v>7384506.5</v>
      </c>
      <c r="J52" s="5">
        <f t="shared" si="4"/>
        <v>5187081.0299999993</v>
      </c>
      <c r="K52" s="5">
        <f t="shared" si="5"/>
        <v>-2197425.4700000007</v>
      </c>
      <c r="L52" s="5">
        <f t="shared" si="6"/>
        <v>34.613930775565137</v>
      </c>
      <c r="M52" s="5">
        <f t="shared" si="7"/>
        <v>36.793740117641796</v>
      </c>
      <c r="N52" s="5">
        <f t="shared" si="8"/>
        <v>2.1798093420766591</v>
      </c>
    </row>
    <row r="53" spans="1:14" x14ac:dyDescent="0.2">
      <c r="A53" s="14" t="s">
        <v>111</v>
      </c>
      <c r="B53" s="18" t="s">
        <v>110</v>
      </c>
      <c r="C53" s="5">
        <v>0</v>
      </c>
      <c r="D53" s="5">
        <v>13111580</v>
      </c>
      <c r="E53" s="5">
        <f t="shared" si="2"/>
        <v>13111580</v>
      </c>
      <c r="F53" s="5">
        <v>0</v>
      </c>
      <c r="G53" s="5">
        <v>5843573.6900000004</v>
      </c>
      <c r="H53" s="5">
        <f t="shared" si="1"/>
        <v>5843573.6900000004</v>
      </c>
      <c r="I53" s="5">
        <f t="shared" si="3"/>
        <v>0</v>
      </c>
      <c r="J53" s="5">
        <f t="shared" si="4"/>
        <v>7268006.3099999996</v>
      </c>
      <c r="K53" s="5">
        <f t="shared" si="5"/>
        <v>7268006.3099999996</v>
      </c>
      <c r="L53" s="5">
        <v>0</v>
      </c>
      <c r="M53" s="5">
        <v>0</v>
      </c>
      <c r="N53" s="5">
        <v>0</v>
      </c>
    </row>
    <row r="54" spans="1:14" ht="25.5" customHeight="1" x14ac:dyDescent="0.2">
      <c r="A54" s="2" t="s">
        <v>94</v>
      </c>
      <c r="B54" s="17" t="s">
        <v>95</v>
      </c>
      <c r="C54" s="3">
        <f>SUM(C55:C57)</f>
        <v>98170800</v>
      </c>
      <c r="D54" s="3">
        <f>SUM(D55:D57)</f>
        <v>93109410</v>
      </c>
      <c r="E54" s="3">
        <f t="shared" ref="E54:G54" si="17">SUM(E55:E57)</f>
        <v>-5061390</v>
      </c>
      <c r="F54" s="3">
        <f t="shared" si="17"/>
        <v>48202544</v>
      </c>
      <c r="G54" s="3">
        <f t="shared" si="17"/>
        <v>44084958</v>
      </c>
      <c r="H54" s="3">
        <f t="shared" si="1"/>
        <v>-4117586</v>
      </c>
      <c r="I54" s="3">
        <f t="shared" si="3"/>
        <v>49968256</v>
      </c>
      <c r="J54" s="3">
        <f t="shared" si="4"/>
        <v>49024452</v>
      </c>
      <c r="K54" s="3">
        <f t="shared" si="5"/>
        <v>-943804</v>
      </c>
      <c r="L54" s="3">
        <f t="shared" si="6"/>
        <v>49.100693892684994</v>
      </c>
      <c r="M54" s="3">
        <f t="shared" si="7"/>
        <v>47.347478627562992</v>
      </c>
      <c r="N54" s="3">
        <f t="shared" si="8"/>
        <v>-1.7532152651220017</v>
      </c>
    </row>
    <row r="55" spans="1:14" x14ac:dyDescent="0.2">
      <c r="A55" s="4" t="s">
        <v>96</v>
      </c>
      <c r="B55" s="18" t="s">
        <v>97</v>
      </c>
      <c r="C55" s="5">
        <v>46537200</v>
      </c>
      <c r="D55" s="5">
        <v>52802700</v>
      </c>
      <c r="E55" s="5">
        <f t="shared" si="2"/>
        <v>6265500</v>
      </c>
      <c r="F55" s="5">
        <v>23232600</v>
      </c>
      <c r="G55" s="5">
        <v>25043346</v>
      </c>
      <c r="H55" s="5">
        <f t="shared" si="1"/>
        <v>1810746</v>
      </c>
      <c r="I55" s="5">
        <f t="shared" si="3"/>
        <v>23304600</v>
      </c>
      <c r="J55" s="5">
        <f t="shared" si="4"/>
        <v>27759354</v>
      </c>
      <c r="K55" s="5">
        <f t="shared" si="5"/>
        <v>4454754</v>
      </c>
      <c r="L55" s="5">
        <f t="shared" si="6"/>
        <v>49.922642531136383</v>
      </c>
      <c r="M55" s="5">
        <f t="shared" si="7"/>
        <v>47.428154242112619</v>
      </c>
      <c r="N55" s="5">
        <f t="shared" si="8"/>
        <v>-2.4944882890237636</v>
      </c>
    </row>
    <row r="56" spans="1:14" x14ac:dyDescent="0.2">
      <c r="A56" s="4" t="s">
        <v>98</v>
      </c>
      <c r="B56" s="18" t="s">
        <v>99</v>
      </c>
      <c r="C56" s="5">
        <v>20000000</v>
      </c>
      <c r="D56" s="5">
        <v>13020900</v>
      </c>
      <c r="E56" s="5">
        <f t="shared" si="2"/>
        <v>-6979100</v>
      </c>
      <c r="F56" s="5">
        <v>9287998</v>
      </c>
      <c r="G56" s="5">
        <v>6006963</v>
      </c>
      <c r="H56" s="5">
        <f t="shared" si="1"/>
        <v>-3281035</v>
      </c>
      <c r="I56" s="5">
        <f t="shared" si="3"/>
        <v>10712002</v>
      </c>
      <c r="J56" s="5">
        <f t="shared" si="4"/>
        <v>7013937</v>
      </c>
      <c r="K56" s="5">
        <f t="shared" si="5"/>
        <v>-3698065</v>
      </c>
      <c r="L56" s="5">
        <f t="shared" si="6"/>
        <v>46.439989999999995</v>
      </c>
      <c r="M56" s="5">
        <f t="shared" si="7"/>
        <v>46.133239637813055</v>
      </c>
      <c r="N56" s="5">
        <f t="shared" si="8"/>
        <v>-0.30675036218693918</v>
      </c>
    </row>
    <row r="57" spans="1:14" x14ac:dyDescent="0.2">
      <c r="A57" s="4" t="s">
        <v>100</v>
      </c>
      <c r="B57" s="18" t="s">
        <v>101</v>
      </c>
      <c r="C57" s="5">
        <v>31633600</v>
      </c>
      <c r="D57" s="5">
        <v>27285810</v>
      </c>
      <c r="E57" s="5">
        <f t="shared" si="2"/>
        <v>-4347790</v>
      </c>
      <c r="F57" s="5">
        <v>15681946</v>
      </c>
      <c r="G57" s="5">
        <v>13034649</v>
      </c>
      <c r="H57" s="5">
        <f t="shared" si="1"/>
        <v>-2647297</v>
      </c>
      <c r="I57" s="5">
        <f t="shared" si="3"/>
        <v>15951654</v>
      </c>
      <c r="J57" s="5">
        <f t="shared" si="4"/>
        <v>14251161</v>
      </c>
      <c r="K57" s="5">
        <f t="shared" si="5"/>
        <v>-1700493</v>
      </c>
      <c r="L57" s="5">
        <f t="shared" si="6"/>
        <v>49.573700116332006</v>
      </c>
      <c r="M57" s="5">
        <f t="shared" si="7"/>
        <v>47.77079734851192</v>
      </c>
      <c r="N57" s="5">
        <f t="shared" si="8"/>
        <v>-1.8029027678200862</v>
      </c>
    </row>
    <row r="58" spans="1:14" ht="25.5" customHeight="1" x14ac:dyDescent="0.2">
      <c r="A58" s="2" t="s">
        <v>102</v>
      </c>
      <c r="B58" s="17" t="s">
        <v>103</v>
      </c>
      <c r="C58" s="3">
        <f>SUM(C59)</f>
        <v>104504300</v>
      </c>
      <c r="D58" s="3">
        <f>SUM(D59)</f>
        <v>283104810</v>
      </c>
      <c r="E58" s="3">
        <f t="shared" ref="E58:G58" si="18">SUM(E59)</f>
        <v>178600510</v>
      </c>
      <c r="F58" s="3">
        <f t="shared" si="18"/>
        <v>19159717.800000001</v>
      </c>
      <c r="G58" s="3">
        <f t="shared" si="18"/>
        <v>74265924.019999996</v>
      </c>
      <c r="H58" s="3">
        <f t="shared" si="1"/>
        <v>55106206.219999999</v>
      </c>
      <c r="I58" s="3">
        <f t="shared" si="3"/>
        <v>85344582.200000003</v>
      </c>
      <c r="J58" s="3">
        <f t="shared" si="4"/>
        <v>208838885.98000002</v>
      </c>
      <c r="K58" s="3">
        <f t="shared" si="5"/>
        <v>123494303.78000002</v>
      </c>
      <c r="L58" s="3">
        <f t="shared" si="6"/>
        <v>18.333903772380658</v>
      </c>
      <c r="M58" s="3">
        <f t="shared" si="7"/>
        <v>26.23266062487599</v>
      </c>
      <c r="N58" s="3">
        <f t="shared" si="8"/>
        <v>7.8987568524953318</v>
      </c>
    </row>
    <row r="59" spans="1:14" ht="22.5" x14ac:dyDescent="0.2">
      <c r="A59" s="4" t="s">
        <v>104</v>
      </c>
      <c r="B59" s="18" t="s">
        <v>105</v>
      </c>
      <c r="C59" s="5">
        <v>104504300</v>
      </c>
      <c r="D59" s="5">
        <v>283104810</v>
      </c>
      <c r="E59" s="5">
        <f t="shared" si="2"/>
        <v>178600510</v>
      </c>
      <c r="F59" s="5">
        <v>19159717.800000001</v>
      </c>
      <c r="G59" s="5">
        <v>74265924.019999996</v>
      </c>
      <c r="H59" s="5">
        <f t="shared" si="1"/>
        <v>55106206.219999999</v>
      </c>
      <c r="I59" s="5">
        <f t="shared" si="3"/>
        <v>85344582.200000003</v>
      </c>
      <c r="J59" s="5">
        <f t="shared" si="4"/>
        <v>208838885.98000002</v>
      </c>
      <c r="K59" s="5">
        <f t="shared" si="5"/>
        <v>123494303.78000002</v>
      </c>
      <c r="L59" s="5">
        <f t="shared" si="6"/>
        <v>18.333903772380658</v>
      </c>
      <c r="M59" s="5">
        <f t="shared" si="7"/>
        <v>26.23266062487599</v>
      </c>
      <c r="N59" s="5">
        <f t="shared" si="8"/>
        <v>7.8987568524953318</v>
      </c>
    </row>
    <row r="60" spans="1:14" ht="25.5" customHeight="1" x14ac:dyDescent="0.2">
      <c r="A60" s="11" t="s">
        <v>106</v>
      </c>
      <c r="B60" s="17"/>
      <c r="C60" s="12">
        <f>C58+C54+C50+C45+C43+C36+C32+C27+C19+C15+C7</f>
        <v>19326028447.980003</v>
      </c>
      <c r="D60" s="12">
        <f>D58+D54+D50+D45+D43+D36+D32+D27+D19+D15+D7</f>
        <v>25366136862.580006</v>
      </c>
      <c r="E60" s="12">
        <f t="shared" ref="E60:G60" si="19">E58+E54+E50+E45+E43+E36+E32+E27+E19+E15+E7</f>
        <v>6040108414.5999994</v>
      </c>
      <c r="F60" s="12">
        <f t="shared" si="19"/>
        <v>8020257980.9599991</v>
      </c>
      <c r="G60" s="12">
        <f t="shared" si="19"/>
        <v>9561142003.0799999</v>
      </c>
      <c r="H60" s="3">
        <f t="shared" si="1"/>
        <v>1540884022.1200008</v>
      </c>
      <c r="I60" s="12">
        <f t="shared" si="3"/>
        <v>11305770467.020004</v>
      </c>
      <c r="J60" s="12">
        <f t="shared" si="4"/>
        <v>15804994859.500006</v>
      </c>
      <c r="K60" s="3">
        <f t="shared" si="5"/>
        <v>4499224392.4800014</v>
      </c>
      <c r="L60" s="3">
        <f t="shared" si="6"/>
        <v>41.499773233534142</v>
      </c>
      <c r="M60" s="12">
        <f t="shared" si="7"/>
        <v>37.692542837236473</v>
      </c>
      <c r="N60" s="3">
        <f t="shared" si="8"/>
        <v>-3.807230396297669</v>
      </c>
    </row>
    <row r="61" spans="1:14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</sheetData>
  <mergeCells count="8">
    <mergeCell ref="L4:N4"/>
    <mergeCell ref="A1:N1"/>
    <mergeCell ref="A2:N2"/>
    <mergeCell ref="A4:A5"/>
    <mergeCell ref="B4:B5"/>
    <mergeCell ref="C4:E4"/>
    <mergeCell ref="F4:H4"/>
    <mergeCell ref="I4:K4"/>
  </mergeCells>
  <pageMargins left="0.23622047244094491" right="0.23622047244094491" top="0.39370078740157483" bottom="0.23622047244094491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Afromeev</cp:lastModifiedBy>
  <cp:lastPrinted>2024-07-02T06:58:21Z</cp:lastPrinted>
  <dcterms:created xsi:type="dcterms:W3CDTF">2021-04-12T14:52:46Z</dcterms:created>
  <dcterms:modified xsi:type="dcterms:W3CDTF">2024-07-02T07:58:42Z</dcterms:modified>
</cp:coreProperties>
</file>